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1A38437-A0D9-4468-93EF-54DFC61E47A6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ENTREGA BONAERENSES ALB" sheetId="18" state="hidden" r:id="rId12"/>
    <sheet name="BONAERENSES CON HCP" sheetId="20" state="hidden" r:id="rId13"/>
    <sheet name="HORARIO" sheetId="16" r:id="rId14"/>
    <sheet name="TODOS GROSS" sheetId="15" state="hidden" r:id="rId15"/>
  </sheets>
  <calcPr calcId="191029"/>
</workbook>
</file>

<file path=xl/calcChain.xml><?xml version="1.0" encoding="utf-8"?>
<calcChain xmlns="http://schemas.openxmlformats.org/spreadsheetml/2006/main">
  <c r="E36" i="14" l="1"/>
  <c r="D36" i="14"/>
  <c r="C36" i="14"/>
  <c r="B36" i="14"/>
  <c r="A36" i="14"/>
  <c r="D67" i="14"/>
  <c r="B67" i="14"/>
  <c r="A67" i="14"/>
  <c r="D66" i="14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D54" i="14"/>
  <c r="B54" i="14"/>
  <c r="A54" i="14"/>
  <c r="D53" i="14"/>
  <c r="B53" i="14"/>
  <c r="A53" i="14"/>
  <c r="E42" i="14"/>
  <c r="D42" i="14"/>
  <c r="C42" i="14"/>
  <c r="B42" i="14"/>
  <c r="A42" i="14"/>
  <c r="I52" i="16" l="1"/>
  <c r="I53" i="16"/>
  <c r="I38" i="16"/>
  <c r="K22" i="5"/>
  <c r="K21" i="5"/>
  <c r="K20" i="5"/>
  <c r="K21" i="8"/>
  <c r="K20" i="8"/>
  <c r="K19" i="8"/>
  <c r="K18" i="8"/>
  <c r="K17" i="8"/>
  <c r="K16" i="8"/>
  <c r="K15" i="8"/>
  <c r="K14" i="8"/>
  <c r="K13" i="8"/>
  <c r="K12" i="8"/>
  <c r="K11" i="8"/>
  <c r="E48" i="14"/>
  <c r="D48" i="14"/>
  <c r="C48" i="14"/>
  <c r="B48" i="14"/>
  <c r="A48" i="14"/>
  <c r="F12" i="6"/>
  <c r="F18" i="10"/>
  <c r="I68" i="16" l="1"/>
  <c r="I66" i="16"/>
  <c r="I63" i="16"/>
  <c r="I62" i="16"/>
  <c r="I61" i="16"/>
  <c r="I58" i="16"/>
  <c r="I55" i="16"/>
  <c r="I54" i="16"/>
  <c r="I51" i="16"/>
  <c r="I50" i="16"/>
  <c r="I49" i="16"/>
  <c r="I48" i="16"/>
  <c r="I47" i="16"/>
  <c r="I46" i="16"/>
  <c r="I45" i="16"/>
  <c r="I44" i="16"/>
  <c r="I42" i="16"/>
  <c r="I41" i="16"/>
  <c r="I40" i="16"/>
  <c r="I37" i="16"/>
  <c r="I35" i="16"/>
  <c r="I34" i="16"/>
  <c r="I33" i="16"/>
  <c r="I32" i="16"/>
  <c r="I30" i="16"/>
  <c r="I29" i="16"/>
  <c r="I28" i="16"/>
  <c r="I27" i="16"/>
  <c r="I25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J32" i="16" l="1"/>
  <c r="J67" i="16"/>
  <c r="J68" i="16"/>
  <c r="F18" i="7"/>
  <c r="F25" i="7"/>
  <c r="F17" i="7"/>
  <c r="F21" i="7"/>
  <c r="F20" i="7"/>
  <c r="F19" i="7"/>
  <c r="F26" i="7"/>
  <c r="F27" i="7"/>
  <c r="F16" i="7"/>
  <c r="F15" i="7"/>
  <c r="F14" i="7"/>
  <c r="F22" i="7"/>
  <c r="F24" i="7"/>
  <c r="F17" i="9"/>
  <c r="F19" i="9"/>
  <c r="F24" i="9"/>
  <c r="F20" i="9"/>
  <c r="F21" i="9"/>
  <c r="F18" i="9"/>
  <c r="G21" i="5"/>
  <c r="K27" i="5" l="1"/>
  <c r="K28" i="5"/>
  <c r="K29" i="5"/>
  <c r="K30" i="5"/>
  <c r="K31" i="5"/>
  <c r="K32" i="5"/>
  <c r="K33" i="5"/>
  <c r="K10" i="5"/>
  <c r="K11" i="5"/>
  <c r="K12" i="5"/>
  <c r="K13" i="5"/>
  <c r="K14" i="5"/>
  <c r="K15" i="5"/>
  <c r="K16" i="5"/>
  <c r="K17" i="5"/>
  <c r="K18" i="5"/>
  <c r="K19" i="5"/>
  <c r="G48" i="13"/>
  <c r="H48" i="13" s="1"/>
  <c r="G47" i="13"/>
  <c r="H47" i="13" s="1"/>
  <c r="H42" i="13"/>
  <c r="G42" i="13"/>
  <c r="G41" i="13"/>
  <c r="H41" i="13" s="1"/>
  <c r="G36" i="13"/>
  <c r="H36" i="13" s="1"/>
  <c r="G35" i="13"/>
  <c r="H35" i="13" s="1"/>
  <c r="G30" i="13"/>
  <c r="H30" i="13" s="1"/>
  <c r="G29" i="13"/>
  <c r="H29" i="13" s="1"/>
  <c r="F23" i="7"/>
  <c r="F13" i="7"/>
  <c r="F12" i="7"/>
  <c r="F11" i="7"/>
  <c r="F10" i="7"/>
  <c r="F33" i="7"/>
  <c r="F34" i="7"/>
  <c r="F32" i="7"/>
  <c r="F31" i="7"/>
  <c r="F38" i="9"/>
  <c r="F39" i="9"/>
  <c r="F34" i="9"/>
  <c r="F37" i="9"/>
  <c r="F36" i="9"/>
  <c r="F35" i="9"/>
  <c r="F26" i="9"/>
  <c r="F25" i="9"/>
  <c r="F28" i="9"/>
  <c r="F23" i="9"/>
  <c r="F27" i="9"/>
  <c r="F22" i="9"/>
  <c r="F14" i="9"/>
  <c r="F16" i="9"/>
  <c r="F15" i="9"/>
  <c r="F12" i="9"/>
  <c r="F13" i="9"/>
  <c r="F11" i="9"/>
  <c r="F9" i="9"/>
  <c r="F10" i="9"/>
  <c r="F17" i="10"/>
  <c r="F16" i="10"/>
  <c r="F11" i="10"/>
  <c r="F10" i="10"/>
  <c r="G18" i="8" l="1"/>
  <c r="H18" i="8" s="1"/>
  <c r="G19" i="8"/>
  <c r="H19" i="8" s="1"/>
  <c r="G21" i="8"/>
  <c r="H21" i="8" s="1"/>
  <c r="G20" i="8"/>
  <c r="H20" i="8" s="1"/>
  <c r="G15" i="8"/>
  <c r="H15" i="8" s="1"/>
  <c r="G16" i="8"/>
  <c r="H16" i="8" s="1"/>
  <c r="G17" i="8"/>
  <c r="H17" i="8" s="1"/>
  <c r="G14" i="8"/>
  <c r="H14" i="8" s="1"/>
  <c r="G13" i="8"/>
  <c r="H13" i="8" s="1"/>
  <c r="G10" i="8"/>
  <c r="H10" i="8" s="1"/>
  <c r="G12" i="8"/>
  <c r="H12" i="8" s="1"/>
  <c r="G11" i="8"/>
  <c r="H11" i="8" s="1"/>
  <c r="G33" i="5"/>
  <c r="H33" i="5" s="1"/>
  <c r="G32" i="5"/>
  <c r="H32" i="5" s="1"/>
  <c r="G29" i="5"/>
  <c r="H29" i="5" s="1"/>
  <c r="G30" i="5"/>
  <c r="H30" i="5" s="1"/>
  <c r="G31" i="5"/>
  <c r="H31" i="5" s="1"/>
  <c r="G28" i="5"/>
  <c r="H28" i="5" s="1"/>
  <c r="G27" i="5"/>
  <c r="H27" i="5" s="1"/>
  <c r="G26" i="5"/>
  <c r="H26" i="5" s="1"/>
  <c r="G22" i="5"/>
  <c r="G19" i="5"/>
  <c r="G20" i="5"/>
  <c r="G18" i="5"/>
  <c r="H18" i="5" s="1"/>
  <c r="G14" i="5"/>
  <c r="G13" i="5"/>
  <c r="G17" i="5"/>
  <c r="G12" i="5"/>
  <c r="G11" i="5"/>
  <c r="G15" i="5"/>
  <c r="G16" i="5"/>
  <c r="G10" i="5"/>
  <c r="H10" i="5" s="1"/>
  <c r="G9" i="5"/>
  <c r="H9" i="5" s="1"/>
  <c r="G23" i="4"/>
  <c r="H23" i="4" s="1"/>
  <c r="G21" i="4"/>
  <c r="H21" i="4" s="1"/>
  <c r="G18" i="4"/>
  <c r="H18" i="4" s="1"/>
  <c r="G20" i="4"/>
  <c r="H20" i="4" s="1"/>
  <c r="G22" i="4"/>
  <c r="H22" i="4" s="1"/>
  <c r="G19" i="4"/>
  <c r="H19" i="4" s="1"/>
  <c r="H17" i="4"/>
  <c r="G17" i="4"/>
  <c r="G16" i="4"/>
  <c r="H16" i="4" s="1"/>
  <c r="G13" i="4"/>
  <c r="H13" i="4" s="1"/>
  <c r="G11" i="4"/>
  <c r="H11" i="4" s="1"/>
  <c r="G14" i="4"/>
  <c r="H14" i="4" s="1"/>
  <c r="G15" i="4"/>
  <c r="H15" i="4" s="1"/>
  <c r="G12" i="4"/>
  <c r="H12" i="4" s="1"/>
  <c r="G10" i="4"/>
  <c r="H10" i="4" s="1"/>
  <c r="K11" i="1"/>
  <c r="G11" i="1"/>
  <c r="H11" i="1" s="1"/>
  <c r="G10" i="1"/>
  <c r="H10" i="1" s="1"/>
  <c r="E24" i="14"/>
  <c r="D24" i="14"/>
  <c r="C24" i="14"/>
  <c r="B24" i="14"/>
  <c r="A24" i="14"/>
  <c r="H12" i="5" l="1"/>
  <c r="H16" i="5"/>
  <c r="H20" i="5"/>
  <c r="H13" i="5"/>
  <c r="H17" i="5"/>
  <c r="H21" i="5"/>
  <c r="H22" i="5"/>
  <c r="H11" i="5"/>
  <c r="H15" i="5"/>
  <c r="H19" i="5"/>
  <c r="H14" i="5"/>
  <c r="E12" i="14"/>
  <c r="D12" i="14"/>
  <c r="C12" i="14"/>
  <c r="B12" i="14"/>
  <c r="A12" i="14"/>
  <c r="E18" i="14"/>
  <c r="D18" i="14"/>
  <c r="C18" i="14"/>
  <c r="B18" i="14"/>
  <c r="A18" i="14"/>
  <c r="F48" i="14"/>
  <c r="F42" i="14"/>
  <c r="F36" i="14"/>
  <c r="F30" i="14"/>
  <c r="F24" i="14"/>
  <c r="A4" i="6"/>
  <c r="A4" i="12" s="1"/>
  <c r="A4" i="7"/>
  <c r="A4" i="9"/>
  <c r="A1" i="7"/>
  <c r="A2" i="7"/>
  <c r="G35" i="20"/>
  <c r="H35" i="20" s="1"/>
  <c r="G34" i="20"/>
  <c r="H34" i="20" s="1"/>
  <c r="G33" i="20"/>
  <c r="H33" i="20" s="1"/>
  <c r="G32" i="20"/>
  <c r="G31" i="20"/>
  <c r="G30" i="20"/>
  <c r="G24" i="20"/>
  <c r="H24" i="20" s="1"/>
  <c r="G23" i="20"/>
  <c r="H23" i="20" s="1"/>
  <c r="G22" i="20"/>
  <c r="H22" i="20" s="1"/>
  <c r="G21" i="20"/>
  <c r="G20" i="20"/>
  <c r="G19" i="20"/>
  <c r="G55" i="20"/>
  <c r="H55" i="20" s="1"/>
  <c r="G54" i="20"/>
  <c r="H54" i="20" s="1"/>
  <c r="G53" i="20"/>
  <c r="H53" i="20" s="1"/>
  <c r="G52" i="20"/>
  <c r="G51" i="20"/>
  <c r="G50" i="20"/>
  <c r="F24" i="13"/>
  <c r="E24" i="13"/>
  <c r="D24" i="13"/>
  <c r="C24" i="13"/>
  <c r="B24" i="13"/>
  <c r="A24" i="13"/>
  <c r="F23" i="13"/>
  <c r="E23" i="13"/>
  <c r="D23" i="13"/>
  <c r="C23" i="13"/>
  <c r="B23" i="13"/>
  <c r="A23" i="13"/>
  <c r="G18" i="13"/>
  <c r="H18" i="13" s="1"/>
  <c r="G17" i="13"/>
  <c r="H17" i="13" s="1"/>
  <c r="F18" i="14" l="1"/>
  <c r="F12" i="14"/>
  <c r="F61" i="20" l="1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A57" i="20"/>
  <c r="A48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A37" i="20"/>
  <c r="A28" i="20"/>
  <c r="A26" i="20"/>
  <c r="A17" i="20"/>
  <c r="F15" i="20"/>
  <c r="E15" i="20"/>
  <c r="D15" i="20"/>
  <c r="C15" i="20"/>
  <c r="B15" i="20"/>
  <c r="A15" i="20"/>
  <c r="A13" i="20"/>
  <c r="A4" i="20"/>
  <c r="G12" i="20"/>
  <c r="H12" i="20" s="1"/>
  <c r="G11" i="20"/>
  <c r="H11" i="20" s="1"/>
  <c r="G10" i="20"/>
  <c r="F10" i="20"/>
  <c r="E10" i="20"/>
  <c r="D10" i="20"/>
  <c r="C10" i="20"/>
  <c r="B10" i="20"/>
  <c r="A10" i="20"/>
  <c r="G9" i="20"/>
  <c r="F9" i="20"/>
  <c r="E9" i="20"/>
  <c r="D9" i="20"/>
  <c r="C9" i="20"/>
  <c r="B9" i="20"/>
  <c r="A9" i="20"/>
  <c r="A7" i="20"/>
  <c r="A6" i="20"/>
  <c r="A5" i="20"/>
  <c r="A2" i="20"/>
  <c r="A1" i="20"/>
  <c r="E19" i="18"/>
  <c r="D19" i="18"/>
  <c r="C19" i="18"/>
  <c r="B19" i="18"/>
  <c r="A19" i="18"/>
  <c r="E18" i="18"/>
  <c r="D18" i="18"/>
  <c r="C18" i="18"/>
  <c r="B18" i="18"/>
  <c r="A18" i="18"/>
  <c r="E12" i="18"/>
  <c r="D12" i="18"/>
  <c r="C12" i="18"/>
  <c r="B12" i="18"/>
  <c r="A12" i="18"/>
  <c r="E11" i="18"/>
  <c r="D11" i="18"/>
  <c r="C11" i="18"/>
  <c r="B11" i="18"/>
  <c r="A11" i="18"/>
  <c r="E10" i="18"/>
  <c r="D10" i="18"/>
  <c r="C10" i="18"/>
  <c r="B10" i="18"/>
  <c r="A10" i="18"/>
  <c r="A16" i="18"/>
  <c r="A14" i="18"/>
  <c r="A8" i="18"/>
  <c r="A4" i="18"/>
  <c r="A6" i="18"/>
  <c r="A3" i="18"/>
  <c r="A2" i="18"/>
  <c r="A1" i="18"/>
  <c r="K17" i="4" l="1"/>
  <c r="K18" i="4"/>
  <c r="K19" i="4"/>
  <c r="K20" i="4"/>
  <c r="K21" i="4"/>
  <c r="K22" i="4"/>
  <c r="F11" i="6"/>
  <c r="F10" i="6"/>
  <c r="G23" i="13" l="1"/>
  <c r="H23" i="13" s="1"/>
  <c r="G24" i="13"/>
  <c r="H24" i="13" s="1"/>
  <c r="G40" i="20"/>
  <c r="G39" i="20"/>
  <c r="G41" i="20"/>
  <c r="G59" i="20"/>
  <c r="G61" i="20"/>
  <c r="G60" i="20"/>
  <c r="G15" i="20"/>
  <c r="K10" i="1" l="1"/>
  <c r="K16" i="4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K10" i="8"/>
  <c r="G40" i="13" l="1"/>
  <c r="G39" i="13"/>
  <c r="E47" i="14" l="1"/>
  <c r="E35" i="14"/>
  <c r="D35" i="14"/>
  <c r="C35" i="14"/>
  <c r="B35" i="14"/>
  <c r="A35" i="14"/>
  <c r="W12" i="9"/>
  <c r="W11" i="9"/>
  <c r="V12" i="9"/>
  <c r="V11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6" i="6"/>
  <c r="A2" i="6"/>
  <c r="A1" i="6"/>
  <c r="A6" i="7" l="1"/>
  <c r="A6" i="9"/>
  <c r="A2" i="9"/>
  <c r="A1" i="9"/>
  <c r="A1" i="5"/>
  <c r="A2" i="5"/>
  <c r="A6" i="5"/>
  <c r="K26" i="5" l="1"/>
  <c r="K9" i="5"/>
  <c r="K13" i="4"/>
  <c r="K14" i="4"/>
  <c r="K15" i="4"/>
  <c r="K12" i="4"/>
  <c r="K11" i="4"/>
  <c r="K10" i="4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1" i="12"/>
  <c r="A2" i="12"/>
  <c r="A6" i="12"/>
  <c r="A1" i="10"/>
  <c r="A2" i="10"/>
  <c r="A6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<sst xmlns="http://schemas.openxmlformats.org/spreadsheetml/2006/main" count="1099" uniqueCount="243">
  <si>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</si>
  <si>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</si>
  <si>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</si>
  <si>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</si>
  <si>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</si>
  <si>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</si>
  <si>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</si>
  <si>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</si>
  <si>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</si>
  <si>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</si>
  <si>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</si>
  <si>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</si>
  <si>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</si>
  <si>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</si>
  <si>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</si>
  <si>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</si>
  <si>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</si>
  <si>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</si>
  <si>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</si>
  <si>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</si>
  <si>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</si>
  <si>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</si>
  <si>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</si>
  <si>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</si>
  <si>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</si>
  <si>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</si>
  <si>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</si>
  <si>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</si>
  <si>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</si>
  <si>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</si>
  <si>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</si>
  <si>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</si>
  <si>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</si>
  <si>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</si>
  <si>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</si>
  <si>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</si>
  <si>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</si>
  <si>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</si>
  <si>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</si>
  <si>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</si>
  <si>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CABALLEROS MENORES DE 13 AÑOS (CLASES 09 Y POSTERIROES)</t>
  </si>
  <si>
    <t>CABALLEROS MENORES DE 15 AÑOS (Clases 07 y Posteiroes)</t>
  </si>
  <si>
    <t>TANDIL</t>
  </si>
  <si>
    <t>DOLORES</t>
  </si>
  <si>
    <t>VILLA GESELL</t>
  </si>
  <si>
    <t>LOCALIDAD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</si>
  <si>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</si>
  <si>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</si>
  <si>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</si>
  <si>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</si>
  <si>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</si>
  <si>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</si>
  <si>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NECOCHEA</t>
  </si>
  <si>
    <t>STIER COLLAREDA RENATA</t>
  </si>
  <si>
    <t>ACHEN ALDANA</t>
  </si>
  <si>
    <t>LEON CAMPOS IARA</t>
  </si>
  <si>
    <t>DEPREZ GRUNTZIG UMMA</t>
  </si>
  <si>
    <t>CACACE ISABELLA</t>
  </si>
  <si>
    <t>RODRIGUEZ MACIAS ISABELLA</t>
  </si>
  <si>
    <t>CRUZ COSME</t>
  </si>
  <si>
    <t>MORUA CARIAC SANTIAGO</t>
  </si>
  <si>
    <t>TOBLER GONZALO</t>
  </si>
  <si>
    <t>GIMENEZ QUIROGA GONZALO</t>
  </si>
  <si>
    <t>SPGC</t>
  </si>
  <si>
    <t>PATTI NICOLAS</t>
  </si>
  <si>
    <t>LEOFANTI RENZO</t>
  </si>
  <si>
    <t>3° GROSS</t>
  </si>
  <si>
    <t>3° NETO</t>
  </si>
  <si>
    <t>G. PUEYRREDON</t>
  </si>
  <si>
    <t>P</t>
  </si>
  <si>
    <t>DAMAS CATEGORIA UNICA</t>
  </si>
  <si>
    <t>10° FECHA DEL RANKING</t>
  </si>
  <si>
    <t>LUNES 10 DE OCTUBRE DE 2022</t>
  </si>
  <si>
    <t>LINKS</t>
  </si>
  <si>
    <t>PINAMAR S.A.</t>
  </si>
  <si>
    <t>ACUÑA TOBIAS</t>
  </si>
  <si>
    <t>EVTGC</t>
  </si>
  <si>
    <t>MORUA CARIAC MATEO</t>
  </si>
  <si>
    <t>ROMERO GONZALO</t>
  </si>
  <si>
    <t>GCD</t>
  </si>
  <si>
    <t>BERCHOT TOMAS</t>
  </si>
  <si>
    <t>MDPGC</t>
  </si>
  <si>
    <t>GOTI JULIO</t>
  </si>
  <si>
    <t>TGC</t>
  </si>
  <si>
    <t>SAFE FRANCO</t>
  </si>
  <si>
    <t>CSCPGB</t>
  </si>
  <si>
    <t>LEOFANTI DANTE SALVADOR</t>
  </si>
  <si>
    <t>REPETTO JUAN CRUZ</t>
  </si>
  <si>
    <t>ELICHIRIBEHETY RICARDO JUAN</t>
  </si>
  <si>
    <t>ORTALE FELIPE</t>
  </si>
  <si>
    <t>NGC</t>
  </si>
  <si>
    <t>BERENGENO SANTINO MARIO</t>
  </si>
  <si>
    <t>CMDP</t>
  </si>
  <si>
    <t>PEREZ SANTANDREA FERMIN</t>
  </si>
  <si>
    <t>LARREGAIN GABRIEL</t>
  </si>
  <si>
    <t>TOBLER SANTIAGO</t>
  </si>
  <si>
    <t>CABRERA IÑAQUI</t>
  </si>
  <si>
    <t>LPSA</t>
  </si>
  <si>
    <t>GERBINO ARAUJO THIAGO VALENTIN</t>
  </si>
  <si>
    <t>SALANITRO TOMAS</t>
  </si>
  <si>
    <t>ACTIS JUAN CRUZ</t>
  </si>
  <si>
    <t>MALAGA MATIAS</t>
  </si>
  <si>
    <t>SARASOLA JOSE MANUEL</t>
  </si>
  <si>
    <t>JENKINS STEVE</t>
  </si>
  <si>
    <t>SALVI SANTINO</t>
  </si>
  <si>
    <t>DURINGER BENJAMIN</t>
  </si>
  <si>
    <t>SANTANA PEDRO</t>
  </si>
  <si>
    <t>PALENCIA EMILIO</t>
  </si>
  <si>
    <t>RODRIGUEZ LUCIANO</t>
  </si>
  <si>
    <t>ML</t>
  </si>
  <si>
    <t>FRACASSO SANTIAGO</t>
  </si>
  <si>
    <t>STGC</t>
  </si>
  <si>
    <t>GUERENDIAIN FERMIN</t>
  </si>
  <si>
    <t>LANDI AGUSTIN</t>
  </si>
  <si>
    <t>RAMPEZZOTTI BARTOLOME</t>
  </si>
  <si>
    <t>JARQUE FELIPE</t>
  </si>
  <si>
    <t>PROBICITO IGNACIO</t>
  </si>
  <si>
    <t>JUAREZ GOÑI FRANCISCO</t>
  </si>
  <si>
    <t>CEJAS FEDERICO</t>
  </si>
  <si>
    <t>JAUNARENA FACUNDO</t>
  </si>
  <si>
    <t>VIALI MARTIN</t>
  </si>
  <si>
    <t>MARTIN IGNACIO</t>
  </si>
  <si>
    <t>PORTIS SANTIAGO</t>
  </si>
  <si>
    <t>REYNOSA JOAQUIN</t>
  </si>
  <si>
    <t>ALVAREZ MARIANO JESUS</t>
  </si>
  <si>
    <t>VGGC</t>
  </si>
  <si>
    <t>PORCEL ALFONSINA</t>
  </si>
  <si>
    <t>TRIGO FELICITAS</t>
  </si>
  <si>
    <t>MA KARTHE PUCILLO MIA</t>
  </si>
  <si>
    <t>CRUZ AUGUSTO</t>
  </si>
  <si>
    <t>GOTI ALFONSO</t>
  </si>
  <si>
    <t>CASTRO SANTINO</t>
  </si>
  <si>
    <t>HAUQUI MANUEL</t>
  </si>
  <si>
    <t>PATTI VICENTE</t>
  </si>
  <si>
    <t>PARASUCO AXEL GONZALO</t>
  </si>
  <si>
    <t>ALEMAN BENJAMIN</t>
  </si>
  <si>
    <t>DE ZUBIZARRETA MATEO</t>
  </si>
  <si>
    <t>LAGOS TOMAS</t>
  </si>
  <si>
    <t>MORELLO SANTIAGO</t>
  </si>
  <si>
    <t>CACERES MATEO</t>
  </si>
  <si>
    <t>VIRAG LUCA</t>
  </si>
  <si>
    <t>PUENTE BALTASAR</t>
  </si>
  <si>
    <t>ALVAREZ RAMIRO</t>
  </si>
  <si>
    <t>HARDOY MARTIN</t>
  </si>
  <si>
    <t>DE CESARE DANTE RAFAEL</t>
  </si>
  <si>
    <t>GUEVARA TOMAS</t>
  </si>
  <si>
    <t>MA KARTHE FRANCISCO</t>
  </si>
  <si>
    <t>VALLE FELIPE</t>
  </si>
  <si>
    <t>MUNAR FELIX</t>
  </si>
  <si>
    <t>FOLGUERAS AUGUSTO</t>
  </si>
  <si>
    <t>FOLGUERAS LAUTARO</t>
  </si>
  <si>
    <t>BIONDELLI ALLEGRA</t>
  </si>
  <si>
    <t>PORCEL MARGARITA</t>
  </si>
  <si>
    <t>VEIGA MARTINA RENATA</t>
  </si>
  <si>
    <t>POLITA NUÑEZ LUCIA</t>
  </si>
  <si>
    <t>CEJAS CATALINA</t>
  </si>
  <si>
    <t>VIACAVA SOFIA</t>
  </si>
  <si>
    <t>YENSEN DELFINA</t>
  </si>
  <si>
    <t>CICCOLA FRANCESCO</t>
  </si>
  <si>
    <t>JUAREZ GOÑI BENJAMIN</t>
  </si>
  <si>
    <t>CHOCO HIPOLITO</t>
  </si>
  <si>
    <t>LAMORTE JUAN SEBASTIAN</t>
  </si>
  <si>
    <t>CG</t>
  </si>
  <si>
    <t>RIVAS BAUTISTA</t>
  </si>
  <si>
    <t>MORELLO JUAN</t>
  </si>
  <si>
    <t>MORELLO BAUTISTA</t>
  </si>
  <si>
    <t>MONTENEGRO GIL BENJAMIN</t>
  </si>
  <si>
    <t>FLORES BELLINI IGNACIO</t>
  </si>
  <si>
    <t>SARASOLA PEDRO</t>
  </si>
  <si>
    <t>REPETTO TOMAS</t>
  </si>
  <si>
    <t>ELICHIRIBEHETY PEDRO</t>
  </si>
  <si>
    <t>ELICHIRIBEHETY TOMAS</t>
  </si>
  <si>
    <t>BUSTILLO BELISARIO</t>
  </si>
  <si>
    <t>HAUQUI SANTIAGO</t>
  </si>
  <si>
    <t>ARBELECHE ISIDRO</t>
  </si>
  <si>
    <t>SALOMON FELIPE</t>
  </si>
  <si>
    <t>RODRIGUEZ FERRO JUAN MARTIN</t>
  </si>
  <si>
    <t>CEGL</t>
  </si>
  <si>
    <t>ALVAREZ AXEL JESUS</t>
  </si>
  <si>
    <t>RODRIGUEZ FERRO SANTIAGO</t>
  </si>
  <si>
    <t>CEJAS AGOSTINA</t>
  </si>
  <si>
    <t>LEOFANTI BIANCA EMILIA</t>
  </si>
  <si>
    <t>LAPETINA ZOE</t>
  </si>
  <si>
    <t>TRIGO VIOLETA</t>
  </si>
  <si>
    <t>BORDON TRINIDAD</t>
  </si>
  <si>
    <t>VARELA FRANCISCO</t>
  </si>
  <si>
    <t>CEJAS SANTIAGO</t>
  </si>
  <si>
    <t>PAGNI LUCAS</t>
  </si>
  <si>
    <t>POLLERO SIMON</t>
  </si>
  <si>
    <t>HARPER TUBIO JUAN BAUTISTA</t>
  </si>
  <si>
    <t>FIGUEROA BAUTISTA</t>
  </si>
  <si>
    <t>RODRIGUEZ JULIAN</t>
  </si>
  <si>
    <t>REPETTO MANUEL</t>
  </si>
  <si>
    <t>GONI FAUSTINO</t>
  </si>
  <si>
    <t>FUMBER FAUSTO</t>
  </si>
  <si>
    <t>CACERES FRANCESCO</t>
  </si>
  <si>
    <t>VIACAVA FRANCISCO</t>
  </si>
  <si>
    <t>GONI MATIAS</t>
  </si>
  <si>
    <t>VIACAVA TOMAS</t>
  </si>
  <si>
    <t>PORCEL RENZO</t>
  </si>
  <si>
    <t>VIOLA MAYER CHARO</t>
  </si>
  <si>
    <t>SARCIAT FELIPE</t>
  </si>
  <si>
    <t>HARDOY ALEJO</t>
  </si>
  <si>
    <t>HEIZENREDER CIRO</t>
  </si>
  <si>
    <t>TRIGO SIMONA</t>
  </si>
  <si>
    <t>BIONDELLI BOSSO ANGELINA</t>
  </si>
  <si>
    <t>VIOLA MAYER LOLA</t>
  </si>
  <si>
    <t>RODRIGUEZ FRAGA JUAN MARTIN</t>
  </si>
  <si>
    <t>RAMPOLDI SARA ALESSIA</t>
  </si>
  <si>
    <t>MARTIN IARA</t>
  </si>
  <si>
    <t>SERRES SCHEFFER JOSEFINA</t>
  </si>
  <si>
    <t>POLITA NUÑEZ MAITE</t>
  </si>
  <si>
    <t>OLIVERI ANGELINA</t>
  </si>
  <si>
    <t>DEPREZ UMMA</t>
  </si>
  <si>
    <t>JENKINS UMA</t>
  </si>
  <si>
    <t>DANIEL KATJA</t>
  </si>
  <si>
    <t>CAÑETE MIA</t>
  </si>
  <si>
    <t>LINKS PINAMAR S.A.</t>
  </si>
  <si>
    <r>
      <t xml:space="preserve">10°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</si>
  <si>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36  +  36  =  72</t>
  </si>
  <si>
    <t>HOYO 1</t>
  </si>
  <si>
    <r>
      <t xml:space="preserve">CABALLEROS MENORES DE 13 CLASES 09 Y POSTERIORES </t>
    </r>
    <r>
      <rPr>
        <b/>
        <sz val="9"/>
        <color rgb="FFFF0000"/>
        <rFont val="Arial"/>
        <family val="2"/>
      </rPr>
      <t>- BOCHAS ROJAS -</t>
    </r>
  </si>
  <si>
    <t>JAUNARENA FACUNDO ESTEBAN</t>
  </si>
  <si>
    <t>CABALLEROS MENORES DE 15 CLASES 07 Y 08</t>
  </si>
  <si>
    <t>CABALLEROS MENORES CLASES 04 - 05  Y  06</t>
  </si>
  <si>
    <t>CABALLEROS JUVENILES CLASES 97 - 98 - 99- 00 - 01 - 02 Y 03</t>
  </si>
  <si>
    <t>DAMAS MENORES CLASES 04 - 05  Y  06</t>
  </si>
  <si>
    <t>DAMAS  M 15 (CLASES 07 y Posteriores)</t>
  </si>
  <si>
    <t>11° FECHA DEL RANKING - MENORES SIN HANDICAP -</t>
  </si>
  <si>
    <t>CATEGORIA EAGLES (Clases 2011 y 2012)</t>
  </si>
  <si>
    <t>VEIGA RENATA</t>
  </si>
  <si>
    <t>RAMPEZZOTI JUSTINA</t>
  </si>
  <si>
    <t>CATEGORIA BIRDIES (Clases 2013 y Posteriores)</t>
  </si>
  <si>
    <t xml:space="preserve"> CATEGORIA PRINCIPIANTES - 5 HOYOS -</t>
  </si>
  <si>
    <t>RODRIGUEZ FRAGA JUAN</t>
  </si>
  <si>
    <t>HOYO 10</t>
  </si>
  <si>
    <t>CATEGORIA PROMOCIONALES A HCP</t>
  </si>
  <si>
    <t>CATEGORIA ALBATROS (Clases 09 y 10)</t>
  </si>
  <si>
    <t>MA KARTE MIA</t>
  </si>
  <si>
    <t>JUGARON 5 HOYOS</t>
  </si>
  <si>
    <r>
      <t xml:space="preserve">CEJAS CATALINA </t>
    </r>
    <r>
      <rPr>
        <b/>
        <sz val="15"/>
        <color indexed="17"/>
        <rFont val="Arial"/>
        <family val="2"/>
      </rPr>
      <t>(U 6 H 31)</t>
    </r>
  </si>
  <si>
    <r>
      <t xml:space="preserve">RAMPEZZOTTI JUSTINA </t>
    </r>
    <r>
      <rPr>
        <b/>
        <sz val="13"/>
        <color indexed="17"/>
        <rFont val="Arial"/>
        <family val="2"/>
      </rPr>
      <t>(U 6 H 28)</t>
    </r>
  </si>
  <si>
    <t>11° FECHA DEL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</si>
</sst>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[$-C0A]dd/mm/yyyy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u/>
      <sz val="30"/>
      <name val="Arial"/>
      <family val="2"/>
    </font>
    <font>
      <sz val="13"/>
      <color indexed="17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name val="Arial1"/>
    </font>
    <font>
      <b/>
      <sz val="9"/>
      <color indexed="10"/>
      <name val="Arial"/>
      <family val="2"/>
    </font>
    <font>
      <b/>
      <sz val="9"/>
      <name val="Arial1"/>
    </font>
    <font>
      <b/>
      <sz val="9"/>
      <color rgb="FFFF0000"/>
      <name val="Arial1"/>
    </font>
    <font>
      <b/>
      <sz val="15"/>
      <color indexed="17"/>
      <name val="Arial"/>
      <family val="2"/>
    </font>
    <font>
      <b/>
      <sz val="13"/>
      <color indexed="1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6" xfId="0" applyFont="1" applyFill="1" applyBorder="1"/>
    <xf numFmtId="0" fontId="11" fillId="0" borderId="27" xfId="0" applyFont="1" applyFill="1" applyBorder="1" applyAlignment="1">
      <alignment horizontal="center"/>
    </xf>
    <xf numFmtId="164" fontId="11" fillId="0" borderId="27" xfId="0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30" xfId="0" applyFont="1" applyFill="1" applyBorder="1"/>
    <xf numFmtId="164" fontId="7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Alignment="1">
      <alignment horizontal="center"/>
    </xf>
    <xf numFmtId="0" fontId="6" fillId="0" borderId="32" xfId="0" applyFont="1" applyFill="1" applyBorder="1"/>
    <xf numFmtId="0" fontId="11" fillId="0" borderId="22" xfId="0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5" fillId="0" borderId="16" xfId="0" applyFont="1" applyFill="1" applyBorder="1"/>
    <xf numFmtId="0" fontId="32" fillId="0" borderId="16" xfId="0" applyFont="1" applyFill="1" applyBorder="1"/>
    <xf numFmtId="0" fontId="26" fillId="6" borderId="32" xfId="0" applyFont="1" applyFill="1" applyBorder="1"/>
    <xf numFmtId="0" fontId="5" fillId="0" borderId="33" xfId="0" quotePrefix="1" applyFont="1" applyFill="1" applyBorder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6" fillId="0" borderId="0" xfId="0" applyFont="1"/>
    <xf numFmtId="0" fontId="16" fillId="0" borderId="0" xfId="0" applyFont="1"/>
    <xf numFmtId="0" fontId="21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44" xfId="0" applyFont="1" applyFill="1" applyBorder="1"/>
    <xf numFmtId="165" fontId="42" fillId="0" borderId="36" xfId="3" applyFont="1" applyFill="1" applyBorder="1"/>
    <xf numFmtId="2" fontId="42" fillId="0" borderId="36" xfId="3" applyNumberFormat="1" applyFont="1" applyFill="1" applyBorder="1" applyAlignment="1">
      <alignment horizontal="center"/>
    </xf>
    <xf numFmtId="0" fontId="21" fillId="0" borderId="36" xfId="0" applyFont="1" applyFill="1" applyBorder="1" applyAlignment="1"/>
    <xf numFmtId="0" fontId="21" fillId="0" borderId="36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45" xfId="0" applyFont="1" applyFill="1" applyBorder="1"/>
    <xf numFmtId="165" fontId="42" fillId="0" borderId="46" xfId="3" applyFont="1" applyFill="1" applyBorder="1"/>
    <xf numFmtId="2" fontId="42" fillId="0" borderId="46" xfId="3" applyNumberFormat="1" applyFont="1" applyFill="1" applyBorder="1" applyAlignment="1">
      <alignment horizontal="center"/>
    </xf>
    <xf numFmtId="0" fontId="21" fillId="0" borderId="46" xfId="0" applyFont="1" applyFill="1" applyBorder="1" applyAlignment="1"/>
    <xf numFmtId="0" fontId="21" fillId="0" borderId="46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21" fillId="0" borderId="48" xfId="0" applyFont="1" applyFill="1" applyBorder="1"/>
    <xf numFmtId="0" fontId="40" fillId="12" borderId="1" xfId="0" applyFont="1" applyFill="1" applyBorder="1" applyAlignment="1">
      <alignment horizontal="center"/>
    </xf>
    <xf numFmtId="0" fontId="21" fillId="0" borderId="51" xfId="0" applyFont="1" applyFill="1" applyBorder="1"/>
    <xf numFmtId="0" fontId="21" fillId="0" borderId="52" xfId="0" applyFont="1" applyFill="1" applyBorder="1" applyAlignment="1"/>
    <xf numFmtId="2" fontId="42" fillId="0" borderId="52" xfId="3" applyNumberFormat="1" applyFont="1" applyFill="1" applyBorder="1" applyAlignment="1">
      <alignment horizontal="center"/>
    </xf>
    <xf numFmtId="165" fontId="42" fillId="0" borderId="52" xfId="3" applyFont="1" applyFill="1" applyBorder="1"/>
    <xf numFmtId="0" fontId="21" fillId="0" borderId="52" xfId="0" applyFont="1" applyFill="1" applyBorder="1"/>
    <xf numFmtId="0" fontId="21" fillId="0" borderId="53" xfId="0" applyFont="1" applyFill="1" applyBorder="1" applyAlignment="1">
      <alignment horizontal="center"/>
    </xf>
    <xf numFmtId="0" fontId="21" fillId="0" borderId="3" xfId="0" applyFont="1" applyFill="1" applyBorder="1"/>
    <xf numFmtId="165" fontId="42" fillId="0" borderId="2" xfId="3" applyFont="1" applyFill="1" applyBorder="1"/>
    <xf numFmtId="2" fontId="42" fillId="0" borderId="2" xfId="3" applyNumberFormat="1" applyFont="1" applyFill="1" applyBorder="1" applyAlignment="1">
      <alignment horizontal="center"/>
    </xf>
    <xf numFmtId="0" fontId="21" fillId="0" borderId="2" xfId="0" applyFont="1" applyFill="1" applyBorder="1"/>
    <xf numFmtId="2" fontId="42" fillId="0" borderId="4" xfId="3" applyNumberFormat="1" applyFont="1" applyFill="1" applyBorder="1" applyAlignment="1">
      <alignment horizontal="center"/>
    </xf>
    <xf numFmtId="0" fontId="21" fillId="0" borderId="2" xfId="0" applyFont="1" applyFill="1" applyBorder="1" applyAlignment="1"/>
    <xf numFmtId="0" fontId="21" fillId="0" borderId="4" xfId="0" applyFont="1" applyFill="1" applyBorder="1" applyAlignment="1">
      <alignment horizontal="center"/>
    </xf>
    <xf numFmtId="0" fontId="21" fillId="13" borderId="2" xfId="0" applyFont="1" applyFill="1" applyBorder="1" applyAlignment="1"/>
    <xf numFmtId="165" fontId="42" fillId="13" borderId="2" xfId="3" applyFont="1" applyFill="1" applyBorder="1"/>
    <xf numFmtId="0" fontId="21" fillId="0" borderId="32" xfId="0" applyFont="1" applyFill="1" applyBorder="1"/>
    <xf numFmtId="0" fontId="21" fillId="13" borderId="22" xfId="0" applyFont="1" applyFill="1" applyBorder="1" applyAlignment="1"/>
    <xf numFmtId="2" fontId="42" fillId="0" borderId="22" xfId="3" applyNumberFormat="1" applyFont="1" applyFill="1" applyBorder="1" applyAlignment="1">
      <alignment horizontal="center"/>
    </xf>
    <xf numFmtId="165" fontId="42" fillId="13" borderId="22" xfId="3" applyFont="1" applyFill="1" applyBorder="1"/>
    <xf numFmtId="2" fontId="42" fillId="0" borderId="33" xfId="3" applyNumberFormat="1" applyFont="1" applyFill="1" applyBorder="1" applyAlignment="1">
      <alignment horizontal="center"/>
    </xf>
    <xf numFmtId="0" fontId="21" fillId="0" borderId="38" xfId="0" applyFont="1" applyFill="1" applyBorder="1"/>
    <xf numFmtId="0" fontId="21" fillId="0" borderId="36" xfId="0" applyFont="1" applyFill="1" applyBorder="1"/>
    <xf numFmtId="0" fontId="21" fillId="0" borderId="26" xfId="0" applyFont="1" applyFill="1" applyBorder="1"/>
    <xf numFmtId="0" fontId="21" fillId="13" borderId="27" xfId="0" applyFont="1" applyFill="1" applyBorder="1" applyAlignment="1"/>
    <xf numFmtId="2" fontId="42" fillId="0" borderId="27" xfId="3" applyNumberFormat="1" applyFont="1" applyFill="1" applyBorder="1" applyAlignment="1">
      <alignment horizontal="center"/>
    </xf>
    <xf numFmtId="165" fontId="42" fillId="13" borderId="27" xfId="3" applyFont="1" applyFill="1" applyBorder="1"/>
    <xf numFmtId="0" fontId="21" fillId="13" borderId="27" xfId="0" applyFont="1" applyFill="1" applyBorder="1"/>
    <xf numFmtId="0" fontId="21" fillId="0" borderId="54" xfId="0" applyFont="1" applyFill="1" applyBorder="1" applyAlignment="1">
      <alignment horizontal="center"/>
    </xf>
    <xf numFmtId="2" fontId="42" fillId="0" borderId="36" xfId="3" quotePrefix="1" applyNumberFormat="1" applyFont="1" applyFill="1" applyBorder="1" applyAlignment="1">
      <alignment horizontal="center"/>
    </xf>
    <xf numFmtId="165" fontId="42" fillId="13" borderId="36" xfId="3" applyFont="1" applyFill="1" applyBorder="1"/>
    <xf numFmtId="0" fontId="21" fillId="13" borderId="36" xfId="0" applyFont="1" applyFill="1" applyBorder="1"/>
    <xf numFmtId="2" fontId="42" fillId="0" borderId="39" xfId="3" quotePrefix="1" applyNumberFormat="1" applyFont="1" applyFill="1" applyBorder="1" applyAlignment="1">
      <alignment horizontal="center"/>
    </xf>
    <xf numFmtId="2" fontId="42" fillId="0" borderId="2" xfId="3" quotePrefix="1" applyNumberFormat="1" applyFont="1" applyFill="1" applyBorder="1" applyAlignment="1">
      <alignment horizontal="center"/>
    </xf>
    <xf numFmtId="2" fontId="42" fillId="0" borderId="4" xfId="3" quotePrefix="1" applyNumberFormat="1" applyFont="1" applyFill="1" applyBorder="1" applyAlignment="1">
      <alignment horizontal="center"/>
    </xf>
    <xf numFmtId="0" fontId="21" fillId="0" borderId="22" xfId="0" applyFont="1" applyFill="1" applyBorder="1" applyAlignment="1"/>
    <xf numFmtId="2" fontId="42" fillId="0" borderId="22" xfId="3" quotePrefix="1" applyNumberFormat="1" applyFont="1" applyFill="1" applyBorder="1" applyAlignment="1">
      <alignment horizontal="center"/>
    </xf>
    <xf numFmtId="165" fontId="42" fillId="0" borderId="22" xfId="3" applyFont="1" applyFill="1" applyBorder="1"/>
    <xf numFmtId="0" fontId="21" fillId="0" borderId="22" xfId="0" applyFont="1" applyFill="1" applyBorder="1"/>
    <xf numFmtId="2" fontId="42" fillId="0" borderId="33" xfId="3" quotePrefix="1" applyNumberFormat="1" applyFont="1" applyFill="1" applyBorder="1" applyAlignment="1">
      <alignment horizontal="center"/>
    </xf>
    <xf numFmtId="2" fontId="42" fillId="0" borderId="56" xfId="3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40" fillId="14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6" fontId="21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41" fillId="6" borderId="36" xfId="0" applyFont="1" applyFill="1" applyBorder="1" applyAlignment="1"/>
    <xf numFmtId="165" fontId="45" fillId="6" borderId="2" xfId="3" applyFont="1" applyFill="1" applyBorder="1"/>
    <xf numFmtId="0" fontId="26" fillId="6" borderId="30" xfId="0" applyFont="1" applyFill="1" applyBorder="1"/>
    <xf numFmtId="0" fontId="26" fillId="6" borderId="16" xfId="0" applyFont="1" applyFill="1" applyBorder="1"/>
    <xf numFmtId="0" fontId="4" fillId="6" borderId="1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41" fillId="6" borderId="2" xfId="0" applyFont="1" applyFill="1" applyBorder="1" applyAlignment="1"/>
    <xf numFmtId="165" fontId="45" fillId="6" borderId="36" xfId="3" applyFont="1" applyFill="1" applyBorder="1"/>
    <xf numFmtId="0" fontId="26" fillId="6" borderId="26" xfId="0" applyFont="1" applyFill="1" applyBorder="1"/>
    <xf numFmtId="0" fontId="41" fillId="6" borderId="46" xfId="0" applyFont="1" applyFill="1" applyBorder="1" applyAlignment="1"/>
    <xf numFmtId="0" fontId="41" fillId="6" borderId="22" xfId="0" applyFont="1" applyFill="1" applyBorder="1" applyAlignment="1"/>
    <xf numFmtId="0" fontId="41" fillId="6" borderId="52" xfId="0" applyFont="1" applyFill="1" applyBorder="1" applyAlignment="1"/>
    <xf numFmtId="0" fontId="26" fillId="6" borderId="3" xfId="0" applyFont="1" applyFill="1" applyBorder="1"/>
    <xf numFmtId="0" fontId="41" fillId="6" borderId="2" xfId="0" applyFont="1" applyFill="1" applyBorder="1"/>
    <xf numFmtId="0" fontId="4" fillId="6" borderId="2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0" borderId="38" xfId="0" applyFont="1" applyFill="1" applyBorder="1"/>
    <xf numFmtId="0" fontId="11" fillId="0" borderId="36" xfId="0" applyFont="1" applyFill="1" applyBorder="1" applyAlignment="1">
      <alignment horizontal="center"/>
    </xf>
    <xf numFmtId="164" fontId="11" fillId="0" borderId="36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8" fillId="0" borderId="27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7" fillId="2" borderId="28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8" fillId="0" borderId="22" xfId="0" quotePrefix="1" applyFont="1" applyFill="1" applyBorder="1" applyAlignment="1">
      <alignment horizontal="center"/>
    </xf>
    <xf numFmtId="0" fontId="7" fillId="0" borderId="22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5" fillId="0" borderId="35" xfId="0" quotePrefix="1" applyFont="1" applyBorder="1" applyAlignment="1">
      <alignment horizontal="center"/>
    </xf>
    <xf numFmtId="20" fontId="21" fillId="6" borderId="43" xfId="0" applyNumberFormat="1" applyFont="1" applyFill="1" applyBorder="1" applyAlignment="1">
      <alignment horizontal="center"/>
    </xf>
    <xf numFmtId="20" fontId="21" fillId="6" borderId="12" xfId="0" applyNumberFormat="1" applyFont="1" applyFill="1" applyBorder="1" applyAlignment="1">
      <alignment horizontal="center"/>
    </xf>
    <xf numFmtId="20" fontId="21" fillId="6" borderId="17" xfId="0" applyNumberFormat="1" applyFont="1" applyFill="1" applyBorder="1" applyAlignment="1">
      <alignment horizontal="center"/>
    </xf>
    <xf numFmtId="20" fontId="21" fillId="6" borderId="50" xfId="0" applyNumberFormat="1" applyFont="1" applyFill="1" applyBorder="1" applyAlignment="1">
      <alignment horizontal="center"/>
    </xf>
    <xf numFmtId="20" fontId="21" fillId="6" borderId="13" xfId="0" applyNumberFormat="1" applyFont="1" applyFill="1" applyBorder="1" applyAlignment="1">
      <alignment horizontal="center"/>
    </xf>
    <xf numFmtId="165" fontId="44" fillId="15" borderId="2" xfId="3" applyFont="1" applyFill="1" applyBorder="1"/>
    <xf numFmtId="0" fontId="20" fillId="15" borderId="2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20" fontId="21" fillId="6" borderId="28" xfId="0" applyNumberFormat="1" applyFont="1" applyFill="1" applyBorder="1" applyAlignment="1">
      <alignment horizontal="center"/>
    </xf>
    <xf numFmtId="20" fontId="21" fillId="6" borderId="55" xfId="0" applyNumberFormat="1" applyFont="1" applyFill="1" applyBorder="1" applyAlignment="1">
      <alignment horizontal="center"/>
    </xf>
    <xf numFmtId="20" fontId="21" fillId="6" borderId="40" xfId="0" applyNumberFormat="1" applyFont="1" applyFill="1" applyBorder="1" applyAlignment="1">
      <alignment horizontal="center"/>
    </xf>
    <xf numFmtId="20" fontId="21" fillId="6" borderId="3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40" fillId="11" borderId="8" xfId="0" applyFont="1" applyFill="1" applyBorder="1" applyAlignment="1">
      <alignment horizontal="center" vertical="center"/>
    </xf>
    <xf numFmtId="0" fontId="40" fillId="11" borderId="14" xfId="0" applyFont="1" applyFill="1" applyBorder="1" applyAlignment="1">
      <alignment horizontal="center" vertical="center"/>
    </xf>
    <xf numFmtId="0" fontId="40" fillId="11" borderId="10" xfId="0" applyFont="1" applyFill="1" applyBorder="1" applyAlignment="1">
      <alignment horizontal="center" vertical="center"/>
    </xf>
    <xf numFmtId="0" fontId="43" fillId="9" borderId="8" xfId="0" applyFont="1" applyFill="1" applyBorder="1" applyAlignment="1">
      <alignment horizontal="center"/>
    </xf>
    <xf numFmtId="0" fontId="43" fillId="9" borderId="14" xfId="0" applyFont="1" applyFill="1" applyBorder="1" applyAlignment="1">
      <alignment horizontal="center"/>
    </xf>
    <xf numFmtId="0" fontId="43" fillId="9" borderId="10" xfId="0" applyFont="1" applyFill="1" applyBorder="1" applyAlignment="1">
      <alignment horizontal="center"/>
    </xf>
    <xf numFmtId="0" fontId="40" fillId="11" borderId="37" xfId="0" applyFont="1" applyFill="1" applyBorder="1" applyAlignment="1">
      <alignment horizontal="center" vertical="center"/>
    </xf>
    <xf numFmtId="0" fontId="40" fillId="11" borderId="20" xfId="0" applyFont="1" applyFill="1" applyBorder="1" applyAlignment="1">
      <alignment horizontal="center" vertical="center"/>
    </xf>
    <xf numFmtId="0" fontId="40" fillId="11" borderId="23" xfId="0" applyFont="1" applyFill="1" applyBorder="1" applyAlignment="1">
      <alignment horizontal="center" vertical="center"/>
    </xf>
    <xf numFmtId="0" fontId="39" fillId="10" borderId="18" xfId="0" applyFont="1" applyFill="1" applyBorder="1" applyAlignment="1">
      <alignment horizontal="center"/>
    </xf>
    <xf numFmtId="0" fontId="39" fillId="10" borderId="15" xfId="0" applyFont="1" applyFill="1" applyBorder="1" applyAlignment="1">
      <alignment horizontal="center"/>
    </xf>
    <xf numFmtId="0" fontId="39" fillId="10" borderId="19" xfId="0" applyFont="1" applyFill="1" applyBorder="1" applyAlignment="1">
      <alignment horizontal="center"/>
    </xf>
    <xf numFmtId="0" fontId="40" fillId="11" borderId="42" xfId="0" applyFont="1" applyFill="1" applyBorder="1" applyAlignment="1">
      <alignment horizontal="center" vertical="center"/>
    </xf>
    <xf numFmtId="0" fontId="40" fillId="11" borderId="48" xfId="0" applyFont="1" applyFill="1" applyBorder="1" applyAlignment="1">
      <alignment horizontal="center" vertical="center"/>
    </xf>
    <xf numFmtId="0" fontId="40" fillId="11" borderId="4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7" fillId="9" borderId="2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41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0</xdr:row>
      <xdr:rowOff>68035</xdr:rowOff>
    </xdr:from>
    <xdr:to>
      <xdr:col>0</xdr:col>
      <xdr:colOff>625928</xdr:colOff>
      <xdr:row>1</xdr:row>
      <xdr:rowOff>171971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35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557893</xdr:colOff>
      <xdr:row>1</xdr:row>
      <xdr:rowOff>101668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57893" cy="498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54429</xdr:rowOff>
    </xdr:from>
    <xdr:to>
      <xdr:col>0</xdr:col>
      <xdr:colOff>653143</xdr:colOff>
      <xdr:row>1</xdr:row>
      <xdr:rowOff>158365</xdr:rowOff>
    </xdr:to>
    <xdr:pic>
      <xdr:nvPicPr>
        <xdr:cNvPr id="5" name="4 Imagen" descr="DOLE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4429"/>
          <a:ext cx="557893" cy="498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0</xdr:row>
      <xdr:rowOff>54428</xdr:rowOff>
    </xdr:from>
    <xdr:to>
      <xdr:col>0</xdr:col>
      <xdr:colOff>639535</xdr:colOff>
      <xdr:row>1</xdr:row>
      <xdr:rowOff>158364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42" y="54428"/>
          <a:ext cx="557893" cy="498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741181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0</xdr:col>
      <xdr:colOff>585107</xdr:colOff>
      <xdr:row>1</xdr:row>
      <xdr:rowOff>171971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81642</xdr:rowOff>
    </xdr:from>
    <xdr:to>
      <xdr:col>0</xdr:col>
      <xdr:colOff>653142</xdr:colOff>
      <xdr:row>1</xdr:row>
      <xdr:rowOff>185578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81642"/>
          <a:ext cx="557893" cy="498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95249</xdr:rowOff>
    </xdr:from>
    <xdr:to>
      <xdr:col>0</xdr:col>
      <xdr:colOff>598714</xdr:colOff>
      <xdr:row>1</xdr:row>
      <xdr:rowOff>199185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1" y="95249"/>
          <a:ext cx="557893" cy="4985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40821</xdr:rowOff>
    </xdr:from>
    <xdr:to>
      <xdr:col>0</xdr:col>
      <xdr:colOff>585107</xdr:colOff>
      <xdr:row>1</xdr:row>
      <xdr:rowOff>144757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40821"/>
          <a:ext cx="557893" cy="498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2857502</xdr:colOff>
      <xdr:row>29</xdr:row>
      <xdr:rowOff>244927</xdr:rowOff>
    </xdr:from>
    <xdr:to>
      <xdr:col>4</xdr:col>
      <xdr:colOff>40185</xdr:colOff>
      <xdr:row>33</xdr:row>
      <xdr:rowOff>231321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2" y="9252856"/>
          <a:ext cx="1945183" cy="9661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30</xdr:row>
      <xdr:rowOff>2</xdr:rowOff>
    </xdr:from>
    <xdr:to>
      <xdr:col>0</xdr:col>
      <xdr:colOff>1673679</xdr:colOff>
      <xdr:row>35</xdr:row>
      <xdr:rowOff>100754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1" y="9252859"/>
          <a:ext cx="1483178" cy="13253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3</xdr:rowOff>
    </xdr:from>
    <xdr:to>
      <xdr:col>0</xdr:col>
      <xdr:colOff>1265464</xdr:colOff>
      <xdr:row>53</xdr:row>
      <xdr:rowOff>151129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212039"/>
          <a:ext cx="1265463" cy="1130840"/>
        </a:xfrm>
        <a:prstGeom prst="rect">
          <a:avLst/>
        </a:prstGeom>
      </xdr:spPr>
    </xdr:pic>
    <xdr:clientData/>
  </xdr:twoCellAnchor>
  <xdr:twoCellAnchor editAs="oneCell">
    <xdr:from>
      <xdr:col>5</xdr:col>
      <xdr:colOff>307100</xdr:colOff>
      <xdr:row>49</xdr:row>
      <xdr:rowOff>27214</xdr:rowOff>
    </xdr:from>
    <xdr:to>
      <xdr:col>8</xdr:col>
      <xdr:colOff>809196</xdr:colOff>
      <xdr:row>53</xdr:row>
      <xdr:rowOff>95250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1064" y="9239250"/>
          <a:ext cx="1835596" cy="1047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176891</xdr:rowOff>
    </xdr:from>
    <xdr:to>
      <xdr:col>0</xdr:col>
      <xdr:colOff>1265463</xdr:colOff>
      <xdr:row>72</xdr:row>
      <xdr:rowOff>83088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852570"/>
          <a:ext cx="1265463" cy="1130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68</xdr:row>
      <xdr:rowOff>44901</xdr:rowOff>
    </xdr:from>
    <xdr:to>
      <xdr:col>6</xdr:col>
      <xdr:colOff>502096</xdr:colOff>
      <xdr:row>72</xdr:row>
      <xdr:rowOff>112937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3643" y="17965508"/>
          <a:ext cx="1835596" cy="1047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</xdr:colOff>
      <xdr:row>69</xdr:row>
      <xdr:rowOff>81</xdr:rowOff>
    </xdr:from>
    <xdr:to>
      <xdr:col>2</xdr:col>
      <xdr:colOff>1154229</xdr:colOff>
      <xdr:row>75</xdr:row>
      <xdr:rowOff>49786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69" y="11249106"/>
          <a:ext cx="849410" cy="65930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68</xdr:row>
      <xdr:rowOff>124311</xdr:rowOff>
    </xdr:from>
    <xdr:to>
      <xdr:col>7</xdr:col>
      <xdr:colOff>257175</xdr:colOff>
      <xdr:row>75</xdr:row>
      <xdr:rowOff>84572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38700" y="11220936"/>
          <a:ext cx="1543050" cy="1027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79" t="s">
        <v>73</v>
      </c>
      <c r="B1" s="279"/>
      <c r="C1" s="279"/>
      <c r="D1" s="279"/>
      <c r="E1" s="279"/>
      <c r="F1" s="279"/>
      <c r="G1" s="279"/>
      <c r="H1" s="279"/>
    </row>
    <row r="2" spans="1:11" ht="23.25">
      <c r="A2" s="283" t="s">
        <v>74</v>
      </c>
      <c r="B2" s="283"/>
      <c r="C2" s="283"/>
      <c r="D2" s="283"/>
      <c r="E2" s="283"/>
      <c r="F2" s="283"/>
      <c r="G2" s="283"/>
      <c r="H2" s="283"/>
    </row>
    <row r="3" spans="1:11" ht="19.5">
      <c r="A3" s="280" t="s">
        <v>7</v>
      </c>
      <c r="B3" s="280"/>
      <c r="C3" s="280"/>
      <c r="D3" s="280"/>
      <c r="E3" s="280"/>
      <c r="F3" s="280"/>
      <c r="G3" s="280"/>
      <c r="H3" s="280"/>
    </row>
    <row r="4" spans="1:11" ht="26.25">
      <c r="A4" s="281" t="s">
        <v>71</v>
      </c>
      <c r="B4" s="281"/>
      <c r="C4" s="281"/>
      <c r="D4" s="281"/>
      <c r="E4" s="281"/>
      <c r="F4" s="281"/>
      <c r="G4" s="281"/>
      <c r="H4" s="281"/>
    </row>
    <row r="5" spans="1:11" ht="19.5">
      <c r="A5" s="282" t="s">
        <v>23</v>
      </c>
      <c r="B5" s="282"/>
      <c r="C5" s="282"/>
      <c r="D5" s="282"/>
      <c r="E5" s="282"/>
      <c r="F5" s="282"/>
      <c r="G5" s="282"/>
      <c r="H5" s="282"/>
    </row>
    <row r="6" spans="1:11" ht="19.5">
      <c r="A6" s="275" t="s">
        <v>72</v>
      </c>
      <c r="B6" s="275"/>
      <c r="C6" s="275"/>
      <c r="D6" s="275"/>
      <c r="E6" s="275"/>
      <c r="F6" s="275"/>
      <c r="G6" s="275"/>
      <c r="H6" s="275"/>
    </row>
    <row r="7" spans="1:11" ht="19.5" thickBot="1">
      <c r="A7" s="2"/>
    </row>
    <row r="8" spans="1:11" ht="19.5" thickBot="1">
      <c r="A8" s="276" t="s">
        <v>38</v>
      </c>
      <c r="B8" s="277"/>
      <c r="C8" s="277"/>
      <c r="D8" s="277"/>
      <c r="E8" s="277"/>
      <c r="F8" s="277"/>
      <c r="G8" s="277"/>
      <c r="H8" s="278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</row>
    <row r="10" spans="1:11" ht="20.25" thickBot="1">
      <c r="A10" s="96" t="s">
        <v>77</v>
      </c>
      <c r="B10" s="97" t="s">
        <v>63</v>
      </c>
      <c r="C10" s="98">
        <v>37110</v>
      </c>
      <c r="D10" s="99">
        <v>6</v>
      </c>
      <c r="E10" s="100">
        <v>40</v>
      </c>
      <c r="F10" s="101">
        <v>42</v>
      </c>
      <c r="G10" s="240">
        <f>SUM(E10:F10)</f>
        <v>82</v>
      </c>
      <c r="H10" s="103">
        <f>SUM(G10-D10)</f>
        <v>76</v>
      </c>
      <c r="I10" s="23" t="s">
        <v>15</v>
      </c>
      <c r="K10" s="20">
        <f t="shared" ref="K10:K11" si="0">(F10-D10*0.5)</f>
        <v>39</v>
      </c>
    </row>
    <row r="11" spans="1:11" ht="20.25" thickBot="1">
      <c r="A11" s="96" t="s">
        <v>78</v>
      </c>
      <c r="B11" s="97" t="s">
        <v>79</v>
      </c>
      <c r="C11" s="98">
        <v>37346</v>
      </c>
      <c r="D11" s="99">
        <v>11</v>
      </c>
      <c r="E11" s="100">
        <v>48</v>
      </c>
      <c r="F11" s="101">
        <v>42</v>
      </c>
      <c r="G11" s="240">
        <f>SUM(E11:F11)</f>
        <v>90</v>
      </c>
      <c r="H11" s="103">
        <f>SUM(G11-D11)</f>
        <v>79</v>
      </c>
      <c r="I11" s="23" t="s">
        <v>16</v>
      </c>
      <c r="K11" s="20">
        <f t="shared" si="0"/>
        <v>36.5</v>
      </c>
    </row>
    <row r="12" spans="1:11" ht="20.25" thickBot="1">
      <c r="A12" s="139" t="s">
        <v>75</v>
      </c>
      <c r="B12" s="131" t="s">
        <v>76</v>
      </c>
      <c r="C12" s="132">
        <v>37164</v>
      </c>
      <c r="D12" s="259" t="s">
        <v>10</v>
      </c>
      <c r="E12" s="260" t="s">
        <v>10</v>
      </c>
      <c r="F12" s="261" t="s">
        <v>10</v>
      </c>
      <c r="G12" s="225" t="s">
        <v>10</v>
      </c>
      <c r="H12" s="262" t="s">
        <v>10</v>
      </c>
    </row>
  </sheetData>
  <sortState xmlns:xlrd2="http://schemas.microsoft.com/office/spreadsheetml/2017/richdata2" ref="A10:H12">
    <sortCondition ref="G10:G12"/>
    <sortCondition ref="F10:F12"/>
    <sortCondition ref="E10:E12"/>
  </sortState>
  <mergeCells count="7"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79" t="str">
        <f>JUV!A1</f>
        <v>LINKS</v>
      </c>
      <c r="B1" s="279"/>
      <c r="C1" s="279"/>
      <c r="D1" s="279"/>
      <c r="E1" s="279"/>
      <c r="F1" s="279"/>
      <c r="G1" s="279"/>
      <c r="H1" s="279"/>
    </row>
    <row r="2" spans="1:20" ht="23.25">
      <c r="A2" s="283" t="str">
        <f>JUV!A2</f>
        <v>PINAMAR S.A.</v>
      </c>
      <c r="B2" s="283"/>
      <c r="C2" s="283"/>
      <c r="D2" s="283"/>
      <c r="E2" s="283"/>
      <c r="F2" s="283"/>
      <c r="G2" s="283"/>
      <c r="H2" s="283"/>
    </row>
    <row r="3" spans="1:20" ht="19.5">
      <c r="A3" s="280" t="s">
        <v>7</v>
      </c>
      <c r="B3" s="280"/>
      <c r="C3" s="280"/>
      <c r="D3" s="280"/>
      <c r="E3" s="280"/>
      <c r="F3" s="280"/>
      <c r="G3" s="280"/>
      <c r="H3" s="280"/>
    </row>
    <row r="4" spans="1:20" ht="26.25">
      <c r="A4" s="281" t="s">
        <v>71</v>
      </c>
      <c r="B4" s="281"/>
      <c r="C4" s="281"/>
      <c r="D4" s="281"/>
      <c r="E4" s="281"/>
      <c r="F4" s="281"/>
      <c r="G4" s="281"/>
      <c r="H4" s="281"/>
    </row>
    <row r="5" spans="1:20" ht="19.5">
      <c r="A5" s="282" t="str">
        <f>JUV!A5</f>
        <v>DOS VUELTAS DE 9 HOYOS MEDAL PLAY</v>
      </c>
      <c r="B5" s="282"/>
      <c r="C5" s="282"/>
      <c r="D5" s="282"/>
      <c r="E5" s="282"/>
      <c r="F5" s="282"/>
      <c r="G5" s="282"/>
      <c r="H5" s="282"/>
    </row>
    <row r="6" spans="1:20" ht="19.5">
      <c r="A6" s="275" t="str">
        <f>JUV!A6</f>
        <v>LUNES 10 DE OCTUBRE DE 2022</v>
      </c>
      <c r="B6" s="275"/>
      <c r="C6" s="275"/>
      <c r="D6" s="275"/>
      <c r="E6" s="275"/>
      <c r="F6" s="275"/>
      <c r="G6" s="275"/>
      <c r="H6" s="275"/>
    </row>
    <row r="7" spans="1:20" ht="19.5" thickBot="1">
      <c r="A7" s="2"/>
    </row>
    <row r="8" spans="1:20" ht="20.25" thickBot="1">
      <c r="A8" s="284" t="s">
        <v>39</v>
      </c>
      <c r="B8" s="285"/>
      <c r="C8" s="285"/>
      <c r="D8" s="285"/>
      <c r="E8" s="285"/>
      <c r="F8" s="285"/>
      <c r="G8" s="285"/>
      <c r="H8" s="286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36"/>
      <c r="K9" s="50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96" t="s">
        <v>80</v>
      </c>
      <c r="B10" s="97" t="s">
        <v>81</v>
      </c>
      <c r="C10" s="98">
        <v>38884</v>
      </c>
      <c r="D10" s="99">
        <v>1</v>
      </c>
      <c r="E10" s="100">
        <v>35</v>
      </c>
      <c r="F10" s="101">
        <v>39</v>
      </c>
      <c r="G10" s="240">
        <f t="shared" ref="G10:G23" si="0">SUM(E10:F10)</f>
        <v>74</v>
      </c>
      <c r="H10" s="103">
        <f t="shared" ref="H10:H23" si="1">SUM(G10-D10)</f>
        <v>73</v>
      </c>
      <c r="I10" s="23" t="s">
        <v>15</v>
      </c>
      <c r="K10" s="20">
        <f t="shared" ref="K10:K22" si="2">(F10-D10*0.5)</f>
        <v>38.5</v>
      </c>
    </row>
    <row r="11" spans="1:20" ht="20.25" thickBot="1">
      <c r="A11" s="96" t="s">
        <v>89</v>
      </c>
      <c r="B11" s="97" t="s">
        <v>90</v>
      </c>
      <c r="C11" s="98">
        <v>38888</v>
      </c>
      <c r="D11" s="99">
        <v>4</v>
      </c>
      <c r="E11" s="100">
        <v>38</v>
      </c>
      <c r="F11" s="101">
        <v>37</v>
      </c>
      <c r="G11" s="240">
        <f t="shared" si="0"/>
        <v>75</v>
      </c>
      <c r="H11" s="103">
        <f t="shared" si="1"/>
        <v>71</v>
      </c>
      <c r="I11" s="23" t="s">
        <v>16</v>
      </c>
      <c r="K11" s="20">
        <f t="shared" si="2"/>
        <v>35</v>
      </c>
    </row>
    <row r="12" spans="1:20" ht="19.5">
      <c r="A12" s="96" t="s">
        <v>84</v>
      </c>
      <c r="B12" s="97" t="s">
        <v>85</v>
      </c>
      <c r="C12" s="98">
        <v>39044</v>
      </c>
      <c r="D12" s="99">
        <v>2</v>
      </c>
      <c r="E12" s="100">
        <v>39</v>
      </c>
      <c r="F12" s="101">
        <v>37</v>
      </c>
      <c r="G12" s="102">
        <f t="shared" si="0"/>
        <v>76</v>
      </c>
      <c r="H12" s="103">
        <f t="shared" si="1"/>
        <v>74</v>
      </c>
      <c r="K12" s="20">
        <f t="shared" si="2"/>
        <v>36</v>
      </c>
    </row>
    <row r="13" spans="1:20" ht="19.5">
      <c r="A13" s="96" t="s">
        <v>91</v>
      </c>
      <c r="B13" s="97" t="s">
        <v>92</v>
      </c>
      <c r="C13" s="98">
        <v>38922</v>
      </c>
      <c r="D13" s="99">
        <v>4</v>
      </c>
      <c r="E13" s="100">
        <v>37</v>
      </c>
      <c r="F13" s="101">
        <v>39</v>
      </c>
      <c r="G13" s="102">
        <f t="shared" si="0"/>
        <v>76</v>
      </c>
      <c r="H13" s="103">
        <f t="shared" si="1"/>
        <v>72</v>
      </c>
      <c r="K13" s="20">
        <f t="shared" si="2"/>
        <v>37</v>
      </c>
    </row>
    <row r="14" spans="1:20" ht="19.5">
      <c r="A14" s="96" t="s">
        <v>88</v>
      </c>
      <c r="B14" s="97" t="s">
        <v>81</v>
      </c>
      <c r="C14" s="98">
        <v>38147</v>
      </c>
      <c r="D14" s="99">
        <v>3</v>
      </c>
      <c r="E14" s="100">
        <v>39</v>
      </c>
      <c r="F14" s="101">
        <v>38</v>
      </c>
      <c r="G14" s="102">
        <f t="shared" si="0"/>
        <v>77</v>
      </c>
      <c r="H14" s="103">
        <f t="shared" si="1"/>
        <v>74</v>
      </c>
      <c r="K14" s="20">
        <f t="shared" si="2"/>
        <v>36.5</v>
      </c>
    </row>
    <row r="15" spans="1:20" ht="19.5">
      <c r="A15" s="96" t="s">
        <v>86</v>
      </c>
      <c r="B15" s="97" t="s">
        <v>63</v>
      </c>
      <c r="C15" s="98">
        <v>38833</v>
      </c>
      <c r="D15" s="99">
        <v>2</v>
      </c>
      <c r="E15" s="100">
        <v>37</v>
      </c>
      <c r="F15" s="101">
        <v>40</v>
      </c>
      <c r="G15" s="102">
        <f t="shared" si="0"/>
        <v>77</v>
      </c>
      <c r="H15" s="103">
        <f t="shared" si="1"/>
        <v>75</v>
      </c>
      <c r="K15" s="20">
        <f t="shared" si="2"/>
        <v>39</v>
      </c>
    </row>
    <row r="16" spans="1:20" ht="19.5">
      <c r="A16" s="96" t="s">
        <v>93</v>
      </c>
      <c r="B16" s="97" t="s">
        <v>83</v>
      </c>
      <c r="C16" s="98">
        <v>38715</v>
      </c>
      <c r="D16" s="99">
        <v>5</v>
      </c>
      <c r="E16" s="100">
        <v>41</v>
      </c>
      <c r="F16" s="101">
        <v>37</v>
      </c>
      <c r="G16" s="102">
        <f t="shared" si="0"/>
        <v>78</v>
      </c>
      <c r="H16" s="103">
        <f t="shared" si="1"/>
        <v>73</v>
      </c>
      <c r="K16" s="20">
        <f t="shared" si="2"/>
        <v>34.5</v>
      </c>
    </row>
    <row r="17" spans="1:11" ht="20.25" thickBot="1">
      <c r="A17" s="96" t="s">
        <v>94</v>
      </c>
      <c r="B17" s="97" t="s">
        <v>83</v>
      </c>
      <c r="C17" s="98">
        <v>38332</v>
      </c>
      <c r="D17" s="99">
        <v>6</v>
      </c>
      <c r="E17" s="100">
        <v>40</v>
      </c>
      <c r="F17" s="101">
        <v>38</v>
      </c>
      <c r="G17" s="102">
        <f t="shared" si="0"/>
        <v>78</v>
      </c>
      <c r="H17" s="103">
        <f t="shared" si="1"/>
        <v>72</v>
      </c>
      <c r="K17" s="20">
        <f t="shared" si="2"/>
        <v>35</v>
      </c>
    </row>
    <row r="18" spans="1:11" ht="20.25" thickBot="1">
      <c r="A18" s="96" t="s">
        <v>99</v>
      </c>
      <c r="B18" s="97" t="s">
        <v>63</v>
      </c>
      <c r="C18" s="98">
        <v>38848</v>
      </c>
      <c r="D18" s="99">
        <v>15</v>
      </c>
      <c r="E18" s="100">
        <v>41</v>
      </c>
      <c r="F18" s="101">
        <v>40</v>
      </c>
      <c r="G18" s="102">
        <f t="shared" si="0"/>
        <v>81</v>
      </c>
      <c r="H18" s="103">
        <f t="shared" si="1"/>
        <v>66</v>
      </c>
      <c r="I18" s="27" t="s">
        <v>17</v>
      </c>
      <c r="K18" s="20">
        <f t="shared" si="2"/>
        <v>32.5</v>
      </c>
    </row>
    <row r="19" spans="1:11" ht="20.25" thickBot="1">
      <c r="A19" s="96" t="s">
        <v>95</v>
      </c>
      <c r="B19" s="97" t="s">
        <v>63</v>
      </c>
      <c r="C19" s="98">
        <v>38609</v>
      </c>
      <c r="D19" s="99">
        <v>9</v>
      </c>
      <c r="E19" s="100">
        <v>41</v>
      </c>
      <c r="F19" s="101">
        <v>42</v>
      </c>
      <c r="G19" s="102">
        <f t="shared" si="0"/>
        <v>83</v>
      </c>
      <c r="H19" s="103">
        <f t="shared" si="1"/>
        <v>74</v>
      </c>
      <c r="K19" s="20">
        <f t="shared" si="2"/>
        <v>37.5</v>
      </c>
    </row>
    <row r="20" spans="1:11" ht="20.25" thickBot="1">
      <c r="A20" s="96" t="s">
        <v>98</v>
      </c>
      <c r="B20" s="97" t="s">
        <v>63</v>
      </c>
      <c r="C20" s="98">
        <v>38079</v>
      </c>
      <c r="D20" s="99">
        <v>14</v>
      </c>
      <c r="E20" s="100">
        <v>43</v>
      </c>
      <c r="F20" s="101">
        <v>42</v>
      </c>
      <c r="G20" s="102">
        <f t="shared" si="0"/>
        <v>85</v>
      </c>
      <c r="H20" s="103">
        <f t="shared" si="1"/>
        <v>71</v>
      </c>
      <c r="I20" s="27" t="s">
        <v>18</v>
      </c>
      <c r="K20" s="20">
        <f t="shared" si="2"/>
        <v>35</v>
      </c>
    </row>
    <row r="21" spans="1:11" ht="19.5">
      <c r="A21" s="96" t="s">
        <v>100</v>
      </c>
      <c r="B21" s="97" t="s">
        <v>81</v>
      </c>
      <c r="C21" s="98">
        <v>38254</v>
      </c>
      <c r="D21" s="99">
        <v>15</v>
      </c>
      <c r="E21" s="100">
        <v>45</v>
      </c>
      <c r="F21" s="101">
        <v>42</v>
      </c>
      <c r="G21" s="102">
        <f t="shared" si="0"/>
        <v>87</v>
      </c>
      <c r="H21" s="103">
        <f t="shared" si="1"/>
        <v>72</v>
      </c>
      <c r="K21" s="20">
        <f t="shared" si="2"/>
        <v>34.5</v>
      </c>
    </row>
    <row r="22" spans="1:11" ht="19.5">
      <c r="A22" s="96" t="s">
        <v>96</v>
      </c>
      <c r="B22" s="97" t="s">
        <v>97</v>
      </c>
      <c r="C22" s="98">
        <v>38629</v>
      </c>
      <c r="D22" s="99">
        <v>10</v>
      </c>
      <c r="E22" s="100">
        <v>43</v>
      </c>
      <c r="F22" s="101">
        <v>45</v>
      </c>
      <c r="G22" s="102">
        <f t="shared" si="0"/>
        <v>88</v>
      </c>
      <c r="H22" s="103">
        <f t="shared" si="1"/>
        <v>78</v>
      </c>
      <c r="K22" s="20">
        <f t="shared" si="2"/>
        <v>40</v>
      </c>
    </row>
    <row r="23" spans="1:11" ht="19.5">
      <c r="A23" s="96" t="s">
        <v>101</v>
      </c>
      <c r="B23" s="97" t="s">
        <v>83</v>
      </c>
      <c r="C23" s="98">
        <v>38781</v>
      </c>
      <c r="D23" s="99">
        <v>22</v>
      </c>
      <c r="E23" s="100">
        <v>48</v>
      </c>
      <c r="F23" s="101">
        <v>56</v>
      </c>
      <c r="G23" s="102">
        <f t="shared" si="0"/>
        <v>104</v>
      </c>
      <c r="H23" s="103">
        <f t="shared" si="1"/>
        <v>82</v>
      </c>
    </row>
    <row r="24" spans="1:11" ht="19.5">
      <c r="A24" s="234" t="s">
        <v>82</v>
      </c>
      <c r="B24" s="97" t="s">
        <v>83</v>
      </c>
      <c r="C24" s="98">
        <v>38874</v>
      </c>
      <c r="D24" s="254" t="s">
        <v>10</v>
      </c>
      <c r="E24" s="255" t="s">
        <v>10</v>
      </c>
      <c r="F24" s="256" t="s">
        <v>10</v>
      </c>
      <c r="G24" s="257" t="s">
        <v>10</v>
      </c>
      <c r="H24" s="258" t="s">
        <v>10</v>
      </c>
    </row>
    <row r="25" spans="1:11" ht="20.25" thickBot="1">
      <c r="A25" s="130" t="s">
        <v>87</v>
      </c>
      <c r="B25" s="131" t="s">
        <v>83</v>
      </c>
      <c r="C25" s="132">
        <v>38888</v>
      </c>
      <c r="D25" s="133" t="s">
        <v>5</v>
      </c>
      <c r="E25" s="92" t="s">
        <v>69</v>
      </c>
      <c r="F25" s="134" t="s">
        <v>28</v>
      </c>
      <c r="G25" s="225" t="s">
        <v>10</v>
      </c>
      <c r="H25" s="262" t="s">
        <v>10</v>
      </c>
    </row>
  </sheetData>
  <sortState xmlns:xlrd2="http://schemas.microsoft.com/office/spreadsheetml/2017/richdata2" ref="A10:H25">
    <sortCondition ref="G10:G25"/>
    <sortCondition ref="F10:F25"/>
    <sortCondition ref="E10:E25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79" t="str">
        <f>JUV!A1</f>
        <v>LINKS</v>
      </c>
      <c r="B1" s="279"/>
      <c r="C1" s="279"/>
      <c r="D1" s="279"/>
      <c r="E1" s="279"/>
      <c r="F1" s="279"/>
      <c r="G1" s="279"/>
      <c r="H1" s="279"/>
    </row>
    <row r="2" spans="1:11" ht="23.25">
      <c r="A2" s="283" t="str">
        <f>JUV!A2</f>
        <v>PINAMAR S.A.</v>
      </c>
      <c r="B2" s="283"/>
      <c r="C2" s="283"/>
      <c r="D2" s="283"/>
      <c r="E2" s="283"/>
      <c r="F2" s="283"/>
      <c r="G2" s="283"/>
      <c r="H2" s="283"/>
    </row>
    <row r="3" spans="1:11" ht="19.5">
      <c r="A3" s="280" t="s">
        <v>7</v>
      </c>
      <c r="B3" s="280"/>
      <c r="C3" s="280"/>
      <c r="D3" s="280"/>
      <c r="E3" s="280"/>
      <c r="F3" s="280"/>
      <c r="G3" s="280"/>
      <c r="H3" s="280"/>
    </row>
    <row r="4" spans="1:11" ht="26.25">
      <c r="A4" s="281" t="s">
        <v>71</v>
      </c>
      <c r="B4" s="281"/>
      <c r="C4" s="281"/>
      <c r="D4" s="281"/>
      <c r="E4" s="281"/>
      <c r="F4" s="281"/>
      <c r="G4" s="281"/>
      <c r="H4" s="281"/>
    </row>
    <row r="5" spans="1:11" ht="19.5">
      <c r="A5" s="282" t="str">
        <f>JUV!A5</f>
        <v>DOS VUELTAS DE 9 HOYOS MEDAL PLAY</v>
      </c>
      <c r="B5" s="282"/>
      <c r="C5" s="282"/>
      <c r="D5" s="282"/>
      <c r="E5" s="282"/>
      <c r="F5" s="282"/>
      <c r="G5" s="282"/>
      <c r="H5" s="282"/>
    </row>
    <row r="6" spans="1:11" ht="20.25" thickBot="1">
      <c r="A6" s="275" t="str">
        <f>JUV!A6</f>
        <v>LUNES 10 DE OCTUBRE DE 2022</v>
      </c>
      <c r="B6" s="275"/>
      <c r="C6" s="275"/>
      <c r="D6" s="275"/>
      <c r="E6" s="275"/>
      <c r="F6" s="275"/>
      <c r="G6" s="275"/>
      <c r="H6" s="275"/>
    </row>
    <row r="7" spans="1:11" ht="20.25" thickBot="1">
      <c r="A7" s="287" t="s">
        <v>41</v>
      </c>
      <c r="B7" s="288"/>
      <c r="C7" s="288"/>
      <c r="D7" s="288"/>
      <c r="E7" s="288"/>
      <c r="F7" s="288"/>
      <c r="G7" s="288"/>
      <c r="H7" s="289"/>
    </row>
    <row r="8" spans="1:11" s="3" customFormat="1" ht="20.25" thickBot="1">
      <c r="A8" s="248" t="s">
        <v>0</v>
      </c>
      <c r="B8" s="249" t="s">
        <v>9</v>
      </c>
      <c r="C8" s="249" t="s">
        <v>21</v>
      </c>
      <c r="D8" s="55" t="s">
        <v>1</v>
      </c>
      <c r="E8" s="55" t="s">
        <v>2</v>
      </c>
      <c r="F8" s="55" t="s">
        <v>3</v>
      </c>
      <c r="G8" s="250" t="s">
        <v>4</v>
      </c>
      <c r="H8" s="89" t="s">
        <v>5</v>
      </c>
      <c r="K8" s="50" t="s">
        <v>24</v>
      </c>
    </row>
    <row r="9" spans="1:11" ht="20.25" thickBot="1">
      <c r="A9" s="242" t="s">
        <v>62</v>
      </c>
      <c r="B9" s="243" t="s">
        <v>90</v>
      </c>
      <c r="C9" s="244">
        <v>39105</v>
      </c>
      <c r="D9" s="245">
        <v>3</v>
      </c>
      <c r="E9" s="246">
        <v>36</v>
      </c>
      <c r="F9" s="246">
        <v>36</v>
      </c>
      <c r="G9" s="251">
        <f t="shared" ref="G9:G22" si="0">SUM(E9:F9)</f>
        <v>72</v>
      </c>
      <c r="H9" s="247">
        <f t="shared" ref="H9:H21" si="1">SUM(G9-D9)</f>
        <v>69</v>
      </c>
      <c r="I9" s="141" t="s">
        <v>15</v>
      </c>
      <c r="K9" s="20">
        <f t="shared" ref="K9:K22" si="2">(F9-D9*0.5)</f>
        <v>34.5</v>
      </c>
    </row>
    <row r="10" spans="1:11" ht="20.25" thickBot="1">
      <c r="A10" s="34" t="s">
        <v>64</v>
      </c>
      <c r="B10" s="143" t="s">
        <v>63</v>
      </c>
      <c r="C10" s="144">
        <v>39770</v>
      </c>
      <c r="D10" s="145">
        <v>8</v>
      </c>
      <c r="E10" s="32">
        <v>36</v>
      </c>
      <c r="F10" s="32">
        <v>41</v>
      </c>
      <c r="G10" s="252">
        <f t="shared" si="0"/>
        <v>77</v>
      </c>
      <c r="H10" s="148">
        <f t="shared" si="1"/>
        <v>69</v>
      </c>
      <c r="I10" s="141" t="s">
        <v>16</v>
      </c>
      <c r="K10" s="20">
        <f t="shared" si="2"/>
        <v>37</v>
      </c>
    </row>
    <row r="11" spans="1:11" ht="19.5">
      <c r="A11" s="34" t="s">
        <v>104</v>
      </c>
      <c r="B11" s="143" t="s">
        <v>76</v>
      </c>
      <c r="C11" s="144">
        <v>39699</v>
      </c>
      <c r="D11" s="145">
        <v>11</v>
      </c>
      <c r="E11" s="32">
        <v>40</v>
      </c>
      <c r="F11" s="32">
        <v>40</v>
      </c>
      <c r="G11" s="146">
        <f t="shared" si="0"/>
        <v>80</v>
      </c>
      <c r="H11" s="148">
        <f t="shared" si="1"/>
        <v>69</v>
      </c>
      <c r="K11" s="20">
        <f t="shared" si="2"/>
        <v>34.5</v>
      </c>
    </row>
    <row r="12" spans="1:11" ht="19.5">
      <c r="A12" s="34" t="s">
        <v>59</v>
      </c>
      <c r="B12" s="143" t="s">
        <v>76</v>
      </c>
      <c r="C12" s="144">
        <v>39469</v>
      </c>
      <c r="D12" s="145">
        <v>11</v>
      </c>
      <c r="E12" s="32">
        <v>39</v>
      </c>
      <c r="F12" s="32">
        <v>42</v>
      </c>
      <c r="G12" s="146">
        <f t="shared" si="0"/>
        <v>81</v>
      </c>
      <c r="H12" s="148">
        <f t="shared" si="1"/>
        <v>70</v>
      </c>
      <c r="K12" s="20">
        <f t="shared" si="2"/>
        <v>36.5</v>
      </c>
    </row>
    <row r="13" spans="1:11" ht="19.5">
      <c r="A13" s="34" t="s">
        <v>105</v>
      </c>
      <c r="B13" s="143" t="s">
        <v>76</v>
      </c>
      <c r="C13" s="144">
        <v>39791</v>
      </c>
      <c r="D13" s="145">
        <v>12</v>
      </c>
      <c r="E13" s="32">
        <v>41</v>
      </c>
      <c r="F13" s="32">
        <v>43</v>
      </c>
      <c r="G13" s="146">
        <f t="shared" si="0"/>
        <v>84</v>
      </c>
      <c r="H13" s="148">
        <f t="shared" si="1"/>
        <v>72</v>
      </c>
      <c r="K13" s="20">
        <f t="shared" si="2"/>
        <v>37</v>
      </c>
    </row>
    <row r="14" spans="1:11" ht="19.5">
      <c r="A14" s="34" t="s">
        <v>106</v>
      </c>
      <c r="B14" s="143" t="s">
        <v>63</v>
      </c>
      <c r="C14" s="144">
        <v>39638</v>
      </c>
      <c r="D14" s="145">
        <v>16</v>
      </c>
      <c r="E14" s="32">
        <v>44</v>
      </c>
      <c r="F14" s="32">
        <v>42</v>
      </c>
      <c r="G14" s="146">
        <f t="shared" si="0"/>
        <v>86</v>
      </c>
      <c r="H14" s="148">
        <f t="shared" si="1"/>
        <v>70</v>
      </c>
      <c r="K14" s="20">
        <f t="shared" si="2"/>
        <v>34</v>
      </c>
    </row>
    <row r="15" spans="1:11" ht="19.5">
      <c r="A15" s="34" t="s">
        <v>103</v>
      </c>
      <c r="B15" s="143" t="s">
        <v>81</v>
      </c>
      <c r="C15" s="144">
        <v>39689</v>
      </c>
      <c r="D15" s="145">
        <v>11</v>
      </c>
      <c r="E15" s="32">
        <v>42</v>
      </c>
      <c r="F15" s="32">
        <v>46</v>
      </c>
      <c r="G15" s="146">
        <f t="shared" si="0"/>
        <v>88</v>
      </c>
      <c r="H15" s="148">
        <f t="shared" si="1"/>
        <v>77</v>
      </c>
      <c r="K15" s="20">
        <f t="shared" si="2"/>
        <v>40.5</v>
      </c>
    </row>
    <row r="16" spans="1:11" ht="19.5">
      <c r="A16" s="34" t="s">
        <v>102</v>
      </c>
      <c r="B16" s="143" t="s">
        <v>79</v>
      </c>
      <c r="C16" s="144">
        <v>39213</v>
      </c>
      <c r="D16" s="145">
        <v>9</v>
      </c>
      <c r="E16" s="32">
        <v>51</v>
      </c>
      <c r="F16" s="32">
        <v>39</v>
      </c>
      <c r="G16" s="146">
        <f t="shared" si="0"/>
        <v>90</v>
      </c>
      <c r="H16" s="148">
        <f t="shared" si="1"/>
        <v>81</v>
      </c>
      <c r="K16" s="20">
        <f t="shared" si="2"/>
        <v>34.5</v>
      </c>
    </row>
    <row r="17" spans="1:11" ht="19.5">
      <c r="A17" s="34" t="s">
        <v>60</v>
      </c>
      <c r="B17" s="143" t="s">
        <v>63</v>
      </c>
      <c r="C17" s="144">
        <v>39205</v>
      </c>
      <c r="D17" s="145">
        <v>12</v>
      </c>
      <c r="E17" s="32">
        <v>47</v>
      </c>
      <c r="F17" s="32">
        <v>44</v>
      </c>
      <c r="G17" s="146">
        <f t="shared" si="0"/>
        <v>91</v>
      </c>
      <c r="H17" s="148">
        <f t="shared" si="1"/>
        <v>79</v>
      </c>
      <c r="K17" s="20">
        <f t="shared" si="2"/>
        <v>38</v>
      </c>
    </row>
    <row r="18" spans="1:11" ht="20.25" thickBot="1">
      <c r="A18" s="34" t="s">
        <v>61</v>
      </c>
      <c r="B18" s="143" t="s">
        <v>63</v>
      </c>
      <c r="C18" s="144">
        <v>39755</v>
      </c>
      <c r="D18" s="145">
        <v>19</v>
      </c>
      <c r="E18" s="32">
        <v>45</v>
      </c>
      <c r="F18" s="32">
        <v>48</v>
      </c>
      <c r="G18" s="146">
        <f t="shared" si="0"/>
        <v>93</v>
      </c>
      <c r="H18" s="148">
        <f t="shared" si="1"/>
        <v>74</v>
      </c>
      <c r="K18" s="20">
        <f t="shared" si="2"/>
        <v>38.5</v>
      </c>
    </row>
    <row r="19" spans="1:11" ht="20.25" thickBot="1">
      <c r="A19" s="34" t="s">
        <v>108</v>
      </c>
      <c r="B19" s="143" t="s">
        <v>109</v>
      </c>
      <c r="C19" s="144">
        <v>39777</v>
      </c>
      <c r="D19" s="145">
        <v>34</v>
      </c>
      <c r="E19" s="32">
        <v>44</v>
      </c>
      <c r="F19" s="32">
        <v>49</v>
      </c>
      <c r="G19" s="146">
        <f t="shared" si="0"/>
        <v>93</v>
      </c>
      <c r="H19" s="253">
        <f t="shared" si="1"/>
        <v>59</v>
      </c>
      <c r="I19" s="142" t="s">
        <v>18</v>
      </c>
      <c r="K19" s="241">
        <f t="shared" si="2"/>
        <v>32</v>
      </c>
    </row>
    <row r="20" spans="1:11" ht="20.25" thickBot="1">
      <c r="A20" s="34" t="s">
        <v>107</v>
      </c>
      <c r="B20" s="143" t="s">
        <v>76</v>
      </c>
      <c r="C20" s="144">
        <v>39774</v>
      </c>
      <c r="D20" s="145">
        <v>32</v>
      </c>
      <c r="E20" s="32">
        <v>50</v>
      </c>
      <c r="F20" s="32">
        <v>49</v>
      </c>
      <c r="G20" s="146">
        <f t="shared" si="0"/>
        <v>99</v>
      </c>
      <c r="H20" s="148">
        <f t="shared" si="1"/>
        <v>67</v>
      </c>
      <c r="K20" s="20">
        <f t="shared" si="2"/>
        <v>33</v>
      </c>
    </row>
    <row r="21" spans="1:11" ht="20.25" thickBot="1">
      <c r="A21" s="34" t="s">
        <v>110</v>
      </c>
      <c r="B21" s="143" t="s">
        <v>111</v>
      </c>
      <c r="C21" s="144">
        <v>39709</v>
      </c>
      <c r="D21" s="145">
        <v>60</v>
      </c>
      <c r="E21" s="32">
        <v>62</v>
      </c>
      <c r="F21" s="32">
        <v>57</v>
      </c>
      <c r="G21" s="146">
        <f t="shared" si="0"/>
        <v>119</v>
      </c>
      <c r="H21" s="253">
        <f t="shared" si="1"/>
        <v>59</v>
      </c>
      <c r="I21" s="142" t="s">
        <v>17</v>
      </c>
      <c r="K21" s="241">
        <f t="shared" si="2"/>
        <v>27</v>
      </c>
    </row>
    <row r="22" spans="1:11" ht="20.25" thickBot="1">
      <c r="A22" s="130" t="s">
        <v>65</v>
      </c>
      <c r="B22" s="131" t="s">
        <v>63</v>
      </c>
      <c r="C22" s="132">
        <v>39785</v>
      </c>
      <c r="D22" s="133">
        <v>34</v>
      </c>
      <c r="E22" s="92">
        <v>55</v>
      </c>
      <c r="F22" s="92">
        <v>64</v>
      </c>
      <c r="G22" s="149">
        <f t="shared" si="0"/>
        <v>119</v>
      </c>
      <c r="H22" s="150">
        <f t="shared" ref="H22" si="3">SUM(G22-D22)</f>
        <v>85</v>
      </c>
      <c r="K22" s="20">
        <f t="shared" si="2"/>
        <v>47</v>
      </c>
    </row>
    <row r="23" spans="1:11" ht="19.5" thickBot="1"/>
    <row r="24" spans="1:11" ht="20.25" thickBot="1">
      <c r="A24" s="284" t="s">
        <v>70</v>
      </c>
      <c r="B24" s="285"/>
      <c r="C24" s="285"/>
      <c r="D24" s="285"/>
      <c r="E24" s="285"/>
      <c r="F24" s="285"/>
      <c r="G24" s="285"/>
      <c r="H24" s="286"/>
    </row>
    <row r="25" spans="1:11" ht="20.25" thickBot="1">
      <c r="A25" s="4" t="s">
        <v>6</v>
      </c>
      <c r="B25" s="5" t="s">
        <v>9</v>
      </c>
      <c r="C25" s="5" t="s">
        <v>21</v>
      </c>
      <c r="D25" s="4" t="s">
        <v>1</v>
      </c>
      <c r="E25" s="4" t="s">
        <v>2</v>
      </c>
      <c r="F25" s="16" t="s">
        <v>3</v>
      </c>
      <c r="G25" s="15" t="s">
        <v>4</v>
      </c>
      <c r="H25" s="17" t="s">
        <v>5</v>
      </c>
      <c r="K25" s="50" t="s">
        <v>24</v>
      </c>
    </row>
    <row r="26" spans="1:11" ht="20.25" thickBot="1">
      <c r="A26" s="96" t="s">
        <v>208</v>
      </c>
      <c r="B26" s="97" t="s">
        <v>92</v>
      </c>
      <c r="C26" s="98">
        <v>38986</v>
      </c>
      <c r="D26" s="99">
        <v>1</v>
      </c>
      <c r="E26" s="100">
        <v>37</v>
      </c>
      <c r="F26" s="101">
        <v>37</v>
      </c>
      <c r="G26" s="240">
        <f t="shared" ref="G26:G33" si="4">SUM(E26:F26)</f>
        <v>74</v>
      </c>
      <c r="H26" s="103">
        <f t="shared" ref="H26:H33" si="5">SUM(G26-D26)</f>
        <v>73</v>
      </c>
      <c r="I26" s="23" t="s">
        <v>15</v>
      </c>
      <c r="K26" s="20">
        <f t="shared" ref="K26:K33" si="6">(F26-D26*0.5)</f>
        <v>36.5</v>
      </c>
    </row>
    <row r="27" spans="1:11" ht="20.25" thickBot="1">
      <c r="A27" s="96" t="s">
        <v>209</v>
      </c>
      <c r="B27" s="97" t="s">
        <v>92</v>
      </c>
      <c r="C27" s="98">
        <v>38873</v>
      </c>
      <c r="D27" s="99">
        <v>2</v>
      </c>
      <c r="E27" s="100">
        <v>39</v>
      </c>
      <c r="F27" s="101">
        <v>41</v>
      </c>
      <c r="G27" s="240">
        <f t="shared" si="4"/>
        <v>80</v>
      </c>
      <c r="H27" s="103">
        <f t="shared" si="5"/>
        <v>78</v>
      </c>
      <c r="I27" s="23" t="s">
        <v>16</v>
      </c>
      <c r="K27" s="20">
        <f t="shared" si="6"/>
        <v>40</v>
      </c>
    </row>
    <row r="28" spans="1:11" ht="20.25" thickBot="1">
      <c r="A28" s="96" t="s">
        <v>210</v>
      </c>
      <c r="B28" s="97" t="s">
        <v>90</v>
      </c>
      <c r="C28" s="98">
        <v>38411</v>
      </c>
      <c r="D28" s="99">
        <v>6</v>
      </c>
      <c r="E28" s="100">
        <v>41</v>
      </c>
      <c r="F28" s="101">
        <v>41</v>
      </c>
      <c r="G28" s="102">
        <f t="shared" si="4"/>
        <v>82</v>
      </c>
      <c r="H28" s="103">
        <f t="shared" si="5"/>
        <v>76</v>
      </c>
      <c r="K28" s="20">
        <f t="shared" si="6"/>
        <v>38</v>
      </c>
    </row>
    <row r="29" spans="1:11" ht="20.25" thickBot="1">
      <c r="A29" s="96" t="s">
        <v>213</v>
      </c>
      <c r="B29" s="97" t="s">
        <v>63</v>
      </c>
      <c r="C29" s="98">
        <v>39932</v>
      </c>
      <c r="D29" s="99">
        <v>12</v>
      </c>
      <c r="E29" s="100">
        <v>43</v>
      </c>
      <c r="F29" s="101">
        <v>40</v>
      </c>
      <c r="G29" s="102">
        <f t="shared" si="4"/>
        <v>83</v>
      </c>
      <c r="H29" s="103">
        <f t="shared" si="5"/>
        <v>71</v>
      </c>
      <c r="I29" s="27" t="s">
        <v>18</v>
      </c>
      <c r="K29" s="20">
        <f t="shared" si="6"/>
        <v>34</v>
      </c>
    </row>
    <row r="30" spans="1:11" ht="19.5">
      <c r="A30" s="96" t="s">
        <v>212</v>
      </c>
      <c r="B30" s="97" t="s">
        <v>63</v>
      </c>
      <c r="C30" s="98">
        <v>38821</v>
      </c>
      <c r="D30" s="99">
        <v>7</v>
      </c>
      <c r="E30" s="100">
        <v>43</v>
      </c>
      <c r="F30" s="101">
        <v>42</v>
      </c>
      <c r="G30" s="102">
        <f t="shared" si="4"/>
        <v>85</v>
      </c>
      <c r="H30" s="103">
        <f t="shared" si="5"/>
        <v>78</v>
      </c>
      <c r="K30" s="20">
        <f t="shared" si="6"/>
        <v>38.5</v>
      </c>
    </row>
    <row r="31" spans="1:11" ht="19.5">
      <c r="A31" s="96" t="s">
        <v>211</v>
      </c>
      <c r="B31" s="97" t="s">
        <v>63</v>
      </c>
      <c r="C31" s="98">
        <v>38803</v>
      </c>
      <c r="D31" s="99">
        <v>7</v>
      </c>
      <c r="E31" s="100">
        <v>49</v>
      </c>
      <c r="F31" s="101">
        <v>41</v>
      </c>
      <c r="G31" s="102">
        <f t="shared" si="4"/>
        <v>90</v>
      </c>
      <c r="H31" s="103">
        <f t="shared" si="5"/>
        <v>83</v>
      </c>
      <c r="K31" s="20">
        <f t="shared" si="6"/>
        <v>37.5</v>
      </c>
    </row>
    <row r="32" spans="1:11" ht="20.25" thickBot="1">
      <c r="A32" s="96" t="s">
        <v>215</v>
      </c>
      <c r="B32" s="97" t="s">
        <v>90</v>
      </c>
      <c r="C32" s="98">
        <v>39930</v>
      </c>
      <c r="D32" s="99">
        <v>30</v>
      </c>
      <c r="E32" s="100">
        <v>57</v>
      </c>
      <c r="F32" s="101">
        <v>51</v>
      </c>
      <c r="G32" s="102">
        <f t="shared" si="4"/>
        <v>108</v>
      </c>
      <c r="H32" s="103">
        <f t="shared" si="5"/>
        <v>78</v>
      </c>
      <c r="K32" s="20">
        <f t="shared" si="6"/>
        <v>36</v>
      </c>
    </row>
    <row r="33" spans="1:11" ht="20.25" thickBot="1">
      <c r="A33" s="96" t="s">
        <v>216</v>
      </c>
      <c r="B33" s="97" t="s">
        <v>111</v>
      </c>
      <c r="C33" s="98">
        <v>40267</v>
      </c>
      <c r="D33" s="99">
        <v>42</v>
      </c>
      <c r="E33" s="100">
        <v>58</v>
      </c>
      <c r="F33" s="101">
        <v>52</v>
      </c>
      <c r="G33" s="102">
        <f t="shared" si="4"/>
        <v>110</v>
      </c>
      <c r="H33" s="103">
        <f t="shared" si="5"/>
        <v>68</v>
      </c>
      <c r="I33" s="27" t="s">
        <v>17</v>
      </c>
      <c r="K33" s="20">
        <f t="shared" si="6"/>
        <v>31</v>
      </c>
    </row>
    <row r="34" spans="1:11" ht="19.5">
      <c r="A34" s="96" t="s">
        <v>214</v>
      </c>
      <c r="B34" s="97" t="s">
        <v>81</v>
      </c>
      <c r="C34" s="98">
        <v>40439</v>
      </c>
      <c r="D34" s="99" t="s">
        <v>5</v>
      </c>
      <c r="E34" s="100" t="s">
        <v>69</v>
      </c>
      <c r="F34" s="101" t="s">
        <v>28</v>
      </c>
      <c r="G34" s="257" t="s">
        <v>10</v>
      </c>
      <c r="H34" s="258" t="s">
        <v>10</v>
      </c>
    </row>
    <row r="35" spans="1:11" ht="20.25" thickBot="1">
      <c r="A35" s="139" t="s">
        <v>55</v>
      </c>
      <c r="B35" s="131" t="s">
        <v>81</v>
      </c>
      <c r="C35" s="132">
        <v>39177</v>
      </c>
      <c r="D35" s="259" t="s">
        <v>10</v>
      </c>
      <c r="E35" s="260" t="s">
        <v>10</v>
      </c>
      <c r="F35" s="261" t="s">
        <v>10</v>
      </c>
      <c r="G35" s="225" t="s">
        <v>10</v>
      </c>
      <c r="H35" s="262" t="s">
        <v>10</v>
      </c>
    </row>
  </sheetData>
  <sortState xmlns:xlrd2="http://schemas.microsoft.com/office/spreadsheetml/2017/richdata2" ref="A26:H35">
    <sortCondition ref="G26:G35"/>
  </sortState>
  <mergeCells count="8">
    <mergeCell ref="A24:H2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79" t="str">
        <f>JUV!A1</f>
        <v>LINKS</v>
      </c>
      <c r="B1" s="279"/>
      <c r="C1" s="279"/>
      <c r="D1" s="279"/>
      <c r="E1" s="279"/>
      <c r="F1" s="279"/>
      <c r="G1" s="279"/>
      <c r="H1" s="279"/>
    </row>
    <row r="2" spans="1:20" ht="23.25">
      <c r="A2" s="283" t="str">
        <f>JUV!A2</f>
        <v>PINAMAR S.A.</v>
      </c>
      <c r="B2" s="283"/>
      <c r="C2" s="283"/>
      <c r="D2" s="283"/>
      <c r="E2" s="283"/>
      <c r="F2" s="283"/>
      <c r="G2" s="283"/>
      <c r="H2" s="283"/>
    </row>
    <row r="3" spans="1:20" ht="19.5">
      <c r="A3" s="280" t="s">
        <v>7</v>
      </c>
      <c r="B3" s="280"/>
      <c r="C3" s="280"/>
      <c r="D3" s="280"/>
      <c r="E3" s="280"/>
      <c r="F3" s="280"/>
      <c r="G3" s="280"/>
      <c r="H3" s="280"/>
    </row>
    <row r="4" spans="1:20" ht="26.25">
      <c r="A4" s="281" t="s">
        <v>71</v>
      </c>
      <c r="B4" s="281"/>
      <c r="C4" s="281"/>
      <c r="D4" s="281"/>
      <c r="E4" s="281"/>
      <c r="F4" s="281"/>
      <c r="G4" s="281"/>
      <c r="H4" s="281"/>
    </row>
    <row r="5" spans="1:20" ht="19.5">
      <c r="A5" s="282" t="str">
        <f>JUV!A5</f>
        <v>DOS VUELTAS DE 9 HOYOS MEDAL PLAY</v>
      </c>
      <c r="B5" s="282"/>
      <c r="C5" s="282"/>
      <c r="D5" s="282"/>
      <c r="E5" s="282"/>
      <c r="F5" s="282"/>
      <c r="G5" s="282"/>
      <c r="H5" s="282"/>
    </row>
    <row r="6" spans="1:20" ht="19.5">
      <c r="A6" s="275" t="str">
        <f>JUV!A6</f>
        <v>LUNES 10 DE OCTUBRE DE 2022</v>
      </c>
      <c r="B6" s="275"/>
      <c r="C6" s="275"/>
      <c r="D6" s="275"/>
      <c r="E6" s="275"/>
      <c r="F6" s="275"/>
      <c r="G6" s="275"/>
      <c r="H6" s="275"/>
    </row>
    <row r="7" spans="1:20" ht="20.25" thickBot="1">
      <c r="A7" s="290"/>
      <c r="B7" s="290"/>
      <c r="C7" s="290"/>
      <c r="D7" s="290"/>
      <c r="E7" s="290"/>
      <c r="F7" s="290"/>
      <c r="G7" s="290"/>
      <c r="H7" s="290"/>
    </row>
    <row r="8" spans="1:20" ht="19.5" thickBot="1">
      <c r="A8" s="276" t="s">
        <v>40</v>
      </c>
      <c r="B8" s="277"/>
      <c r="C8" s="277"/>
      <c r="D8" s="277"/>
      <c r="E8" s="277"/>
      <c r="F8" s="277"/>
      <c r="G8" s="277"/>
      <c r="H8" s="278"/>
    </row>
    <row r="9" spans="1:20" s="76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96" t="s">
        <v>114</v>
      </c>
      <c r="B10" s="97" t="s">
        <v>83</v>
      </c>
      <c r="C10" s="98">
        <v>40007</v>
      </c>
      <c r="D10" s="99">
        <v>7</v>
      </c>
      <c r="E10" s="100">
        <v>39</v>
      </c>
      <c r="F10" s="101">
        <v>38</v>
      </c>
      <c r="G10" s="240">
        <f t="shared" ref="G10:G21" si="0">SUM(E10:F10)</f>
        <v>77</v>
      </c>
      <c r="H10" s="103">
        <f t="shared" ref="H10:H21" si="1">SUM(G10-D10)</f>
        <v>70</v>
      </c>
      <c r="I10" s="23" t="s">
        <v>15</v>
      </c>
      <c r="K10" s="20">
        <f t="shared" ref="K10:K21" si="2">(F10-D10*0.5)</f>
        <v>34.5</v>
      </c>
      <c r="N10" s="1"/>
      <c r="O10" s="1"/>
      <c r="P10" s="1"/>
      <c r="Q10" s="1"/>
      <c r="R10" s="1"/>
      <c r="S10" s="1"/>
      <c r="T10" s="1"/>
    </row>
    <row r="11" spans="1:20" ht="20.25" thickBot="1">
      <c r="A11" s="96" t="s">
        <v>112</v>
      </c>
      <c r="B11" s="97" t="s">
        <v>76</v>
      </c>
      <c r="C11" s="98">
        <v>40163</v>
      </c>
      <c r="D11" s="99">
        <v>4</v>
      </c>
      <c r="E11" s="100">
        <v>44</v>
      </c>
      <c r="F11" s="101">
        <v>36</v>
      </c>
      <c r="G11" s="240">
        <f t="shared" si="0"/>
        <v>80</v>
      </c>
      <c r="H11" s="103">
        <f t="shared" si="1"/>
        <v>76</v>
      </c>
      <c r="I11" s="23" t="s">
        <v>16</v>
      </c>
      <c r="K11" s="20">
        <f t="shared" si="2"/>
        <v>34</v>
      </c>
      <c r="M11" s="91"/>
      <c r="N11" s="91"/>
      <c r="O11" s="91"/>
      <c r="P11" s="91"/>
      <c r="Q11" s="91"/>
      <c r="R11" s="91"/>
    </row>
    <row r="12" spans="1:20" ht="20.25" thickBot="1">
      <c r="A12" s="96" t="s">
        <v>113</v>
      </c>
      <c r="B12" s="97" t="s">
        <v>81</v>
      </c>
      <c r="C12" s="98">
        <v>39819</v>
      </c>
      <c r="D12" s="99">
        <v>7</v>
      </c>
      <c r="E12" s="100">
        <v>40</v>
      </c>
      <c r="F12" s="101">
        <v>41</v>
      </c>
      <c r="G12" s="102">
        <f t="shared" si="0"/>
        <v>81</v>
      </c>
      <c r="H12" s="103">
        <f t="shared" si="1"/>
        <v>74</v>
      </c>
      <c r="K12" s="20">
        <f t="shared" si="2"/>
        <v>37.5</v>
      </c>
      <c r="M12" s="91"/>
      <c r="N12" s="91"/>
      <c r="O12" s="91"/>
      <c r="P12" s="91"/>
      <c r="Q12" s="91"/>
      <c r="R12" s="91"/>
    </row>
    <row r="13" spans="1:20" ht="20.25" thickBot="1">
      <c r="A13" s="96" t="s">
        <v>115</v>
      </c>
      <c r="B13" s="97" t="s">
        <v>76</v>
      </c>
      <c r="C13" s="98">
        <v>39867</v>
      </c>
      <c r="D13" s="99">
        <v>11</v>
      </c>
      <c r="E13" s="100">
        <v>40</v>
      </c>
      <c r="F13" s="101">
        <v>42</v>
      </c>
      <c r="G13" s="102">
        <f t="shared" si="0"/>
        <v>82</v>
      </c>
      <c r="H13" s="103">
        <f t="shared" si="1"/>
        <v>71</v>
      </c>
      <c r="I13" s="27" t="s">
        <v>18</v>
      </c>
      <c r="K13" s="20">
        <f t="shared" si="2"/>
        <v>36.5</v>
      </c>
    </row>
    <row r="14" spans="1:20" ht="20.25" thickBot="1">
      <c r="A14" s="96" t="s">
        <v>116</v>
      </c>
      <c r="B14" s="97" t="s">
        <v>83</v>
      </c>
      <c r="C14" s="98">
        <v>40413</v>
      </c>
      <c r="D14" s="99">
        <v>11</v>
      </c>
      <c r="E14" s="100">
        <v>44</v>
      </c>
      <c r="F14" s="101">
        <v>38</v>
      </c>
      <c r="G14" s="102">
        <f t="shared" si="0"/>
        <v>82</v>
      </c>
      <c r="H14" s="103">
        <f t="shared" si="1"/>
        <v>71</v>
      </c>
      <c r="I14" s="27" t="s">
        <v>17</v>
      </c>
      <c r="K14" s="241">
        <f t="shared" si="2"/>
        <v>32.5</v>
      </c>
    </row>
    <row r="15" spans="1:20" ht="19.5">
      <c r="A15" s="96" t="s">
        <v>47</v>
      </c>
      <c r="B15" s="97" t="s">
        <v>79</v>
      </c>
      <c r="C15" s="98">
        <v>40532</v>
      </c>
      <c r="D15" s="99">
        <v>19</v>
      </c>
      <c r="E15" s="100">
        <v>48</v>
      </c>
      <c r="F15" s="101">
        <v>43</v>
      </c>
      <c r="G15" s="102">
        <f t="shared" si="0"/>
        <v>91</v>
      </c>
      <c r="H15" s="103">
        <f t="shared" si="1"/>
        <v>72</v>
      </c>
      <c r="K15" s="20">
        <f t="shared" si="2"/>
        <v>33.5</v>
      </c>
    </row>
    <row r="16" spans="1:20" ht="19.5">
      <c r="A16" s="96" t="s">
        <v>46</v>
      </c>
      <c r="B16" s="97" t="s">
        <v>79</v>
      </c>
      <c r="C16" s="98">
        <v>40373</v>
      </c>
      <c r="D16" s="99">
        <v>19</v>
      </c>
      <c r="E16" s="100">
        <v>49</v>
      </c>
      <c r="F16" s="101">
        <v>42</v>
      </c>
      <c r="G16" s="102">
        <f t="shared" si="0"/>
        <v>91</v>
      </c>
      <c r="H16" s="103">
        <f t="shared" si="1"/>
        <v>72</v>
      </c>
      <c r="K16" s="20">
        <f t="shared" si="2"/>
        <v>32.5</v>
      </c>
    </row>
    <row r="17" spans="1:11" ht="19.5">
      <c r="A17" s="96" t="s">
        <v>117</v>
      </c>
      <c r="B17" s="97" t="s">
        <v>83</v>
      </c>
      <c r="C17" s="98">
        <v>40437</v>
      </c>
      <c r="D17" s="99">
        <v>15</v>
      </c>
      <c r="E17" s="100">
        <v>47</v>
      </c>
      <c r="F17" s="101">
        <v>46</v>
      </c>
      <c r="G17" s="102">
        <f t="shared" si="0"/>
        <v>93</v>
      </c>
      <c r="H17" s="103">
        <f t="shared" si="1"/>
        <v>78</v>
      </c>
      <c r="K17" s="20">
        <f t="shared" si="2"/>
        <v>38.5</v>
      </c>
    </row>
    <row r="18" spans="1:11" ht="19.5">
      <c r="A18" s="96" t="s">
        <v>121</v>
      </c>
      <c r="B18" s="97" t="s">
        <v>92</v>
      </c>
      <c r="C18" s="98">
        <v>39913</v>
      </c>
      <c r="D18" s="99">
        <v>26</v>
      </c>
      <c r="E18" s="100">
        <v>48</v>
      </c>
      <c r="F18" s="101">
        <v>50</v>
      </c>
      <c r="G18" s="102">
        <f t="shared" si="0"/>
        <v>98</v>
      </c>
      <c r="H18" s="103">
        <f t="shared" si="1"/>
        <v>72</v>
      </c>
      <c r="K18" s="20">
        <f t="shared" si="2"/>
        <v>37</v>
      </c>
    </row>
    <row r="19" spans="1:11" ht="19.5">
      <c r="A19" s="96" t="s">
        <v>120</v>
      </c>
      <c r="B19" s="97" t="s">
        <v>76</v>
      </c>
      <c r="C19" s="98">
        <v>40430</v>
      </c>
      <c r="D19" s="99">
        <v>26</v>
      </c>
      <c r="E19" s="100">
        <v>54</v>
      </c>
      <c r="F19" s="101">
        <v>48</v>
      </c>
      <c r="G19" s="102">
        <f t="shared" si="0"/>
        <v>102</v>
      </c>
      <c r="H19" s="103">
        <f t="shared" si="1"/>
        <v>76</v>
      </c>
      <c r="K19" s="20">
        <f t="shared" si="2"/>
        <v>35</v>
      </c>
    </row>
    <row r="20" spans="1:11" ht="19.5">
      <c r="A20" s="96" t="s">
        <v>118</v>
      </c>
      <c r="B20" s="97" t="s">
        <v>111</v>
      </c>
      <c r="C20" s="98">
        <v>40142</v>
      </c>
      <c r="D20" s="99">
        <v>23</v>
      </c>
      <c r="E20" s="100">
        <v>57</v>
      </c>
      <c r="F20" s="101">
        <v>46</v>
      </c>
      <c r="G20" s="102">
        <f t="shared" si="0"/>
        <v>103</v>
      </c>
      <c r="H20" s="103">
        <f t="shared" si="1"/>
        <v>80</v>
      </c>
      <c r="K20" s="20">
        <f t="shared" si="2"/>
        <v>34.5</v>
      </c>
    </row>
    <row r="21" spans="1:11" ht="20.25" thickBot="1">
      <c r="A21" s="130" t="s">
        <v>119</v>
      </c>
      <c r="B21" s="131" t="s">
        <v>111</v>
      </c>
      <c r="C21" s="132">
        <v>40021</v>
      </c>
      <c r="D21" s="133">
        <v>25</v>
      </c>
      <c r="E21" s="92">
        <v>56</v>
      </c>
      <c r="F21" s="134">
        <v>53</v>
      </c>
      <c r="G21" s="93">
        <f t="shared" si="0"/>
        <v>109</v>
      </c>
      <c r="H21" s="147">
        <f t="shared" si="1"/>
        <v>84</v>
      </c>
      <c r="K21" s="20">
        <f t="shared" si="2"/>
        <v>40.5</v>
      </c>
    </row>
  </sheetData>
  <sortState xmlns:xlrd2="http://schemas.microsoft.com/office/spreadsheetml/2017/richdata2" ref="A10:H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3" bestFit="1" customWidth="1"/>
    <col min="8" max="8" width="11.42578125" style="22"/>
    <col min="9" max="16384" width="11.42578125" style="1"/>
  </cols>
  <sheetData>
    <row r="1" spans="1:16" ht="30.75">
      <c r="A1" s="279" t="str">
        <f>JUV!A1</f>
        <v>LINKS</v>
      </c>
      <c r="B1" s="279"/>
      <c r="C1" s="279"/>
      <c r="D1" s="279"/>
      <c r="E1" s="279"/>
      <c r="F1" s="279"/>
    </row>
    <row r="2" spans="1:16" ht="23.25">
      <c r="A2" s="283" t="str">
        <f>JUV!A2</f>
        <v>PINAMAR S.A.</v>
      </c>
      <c r="B2" s="283"/>
      <c r="C2" s="283"/>
      <c r="D2" s="283"/>
      <c r="E2" s="283"/>
      <c r="F2" s="283"/>
    </row>
    <row r="3" spans="1:16" ht="19.5">
      <c r="A3" s="280" t="s">
        <v>7</v>
      </c>
      <c r="B3" s="280"/>
      <c r="C3" s="280"/>
      <c r="D3" s="280"/>
      <c r="E3" s="280"/>
      <c r="F3" s="280"/>
    </row>
    <row r="4" spans="1:16" ht="26.25">
      <c r="A4" s="281" t="s">
        <v>242</v>
      </c>
      <c r="B4" s="281"/>
      <c r="C4" s="281"/>
      <c r="D4" s="281"/>
      <c r="E4" s="281"/>
      <c r="F4" s="281"/>
    </row>
    <row r="5" spans="1:16" ht="19.5">
      <c r="A5" s="282" t="s">
        <v>14</v>
      </c>
      <c r="B5" s="282"/>
      <c r="C5" s="282"/>
      <c r="D5" s="282"/>
      <c r="E5" s="282"/>
      <c r="F5" s="282"/>
    </row>
    <row r="6" spans="1:16" ht="19.5">
      <c r="A6" s="275" t="str">
        <f>JUV!A6</f>
        <v>LUNES 10 DE OCTUBRE DE 2022</v>
      </c>
      <c r="B6" s="275"/>
      <c r="C6" s="275"/>
      <c r="D6" s="275"/>
      <c r="E6" s="275"/>
      <c r="F6" s="27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91" t="s">
        <v>32</v>
      </c>
      <c r="B8" s="292"/>
      <c r="C8" s="292"/>
      <c r="D8" s="292"/>
      <c r="E8" s="292"/>
      <c r="F8" s="293"/>
    </row>
    <row r="9" spans="1:16" s="3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G9" s="64"/>
      <c r="H9" s="22"/>
      <c r="K9" s="1"/>
      <c r="L9" s="1"/>
      <c r="M9" s="1"/>
      <c r="N9" s="1"/>
      <c r="O9" s="1"/>
      <c r="P9" s="1"/>
    </row>
    <row r="10" spans="1:16" ht="20.25" thickBot="1">
      <c r="A10" s="54" t="s">
        <v>122</v>
      </c>
      <c r="B10" s="32" t="s">
        <v>92</v>
      </c>
      <c r="C10" s="33">
        <v>40175</v>
      </c>
      <c r="D10" s="57">
        <v>9</v>
      </c>
      <c r="E10" s="222">
        <v>43</v>
      </c>
      <c r="F10" s="58">
        <f t="shared" ref="F10:F11" si="0">(E10-D10)</f>
        <v>34</v>
      </c>
      <c r="G10" s="65" t="s">
        <v>26</v>
      </c>
      <c r="J10" s="48"/>
      <c r="K10" s="48"/>
      <c r="L10" s="48"/>
      <c r="M10" s="48"/>
    </row>
    <row r="11" spans="1:16" ht="20.25" thickBot="1">
      <c r="A11" s="54" t="s">
        <v>123</v>
      </c>
      <c r="B11" s="32" t="s">
        <v>63</v>
      </c>
      <c r="C11" s="33">
        <v>40522</v>
      </c>
      <c r="D11" s="57">
        <v>12</v>
      </c>
      <c r="E11" s="222">
        <v>51</v>
      </c>
      <c r="F11" s="58">
        <f t="shared" si="0"/>
        <v>39</v>
      </c>
      <c r="G11" s="65" t="s">
        <v>27</v>
      </c>
    </row>
    <row r="12" spans="1:16" ht="20.25" thickBot="1">
      <c r="A12" s="220" t="s">
        <v>124</v>
      </c>
      <c r="B12" s="92" t="s">
        <v>125</v>
      </c>
      <c r="C12" s="105">
        <v>40165</v>
      </c>
      <c r="D12" s="224" t="s">
        <v>10</v>
      </c>
      <c r="E12" s="225" t="s">
        <v>10</v>
      </c>
      <c r="F12" s="226" t="s">
        <v>10</v>
      </c>
      <c r="G12" s="22"/>
    </row>
    <row r="13" spans="1:16" ht="19.5" thickBot="1">
      <c r="B13" s="1"/>
      <c r="C13" s="1"/>
      <c r="D13" s="1"/>
      <c r="E13" s="1"/>
      <c r="F13" s="1"/>
      <c r="G13" s="1"/>
      <c r="H13" s="1"/>
    </row>
    <row r="14" spans="1:16" ht="20.25" thickBot="1">
      <c r="A14" s="284" t="s">
        <v>33</v>
      </c>
      <c r="B14" s="285"/>
      <c r="C14" s="285"/>
      <c r="D14" s="285"/>
      <c r="E14" s="285"/>
      <c r="F14" s="286"/>
    </row>
    <row r="15" spans="1:16" ht="20.25" thickBot="1">
      <c r="A15" s="16" t="s">
        <v>6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</row>
    <row r="16" spans="1:16" ht="20.25" thickBot="1">
      <c r="A16" s="54" t="s">
        <v>126</v>
      </c>
      <c r="B16" s="32" t="s">
        <v>63</v>
      </c>
      <c r="C16" s="33">
        <v>40415</v>
      </c>
      <c r="D16" s="57">
        <v>21</v>
      </c>
      <c r="E16" s="222">
        <v>57</v>
      </c>
      <c r="F16" s="58">
        <f>(E16-D16)</f>
        <v>36</v>
      </c>
      <c r="G16" s="65" t="s">
        <v>26</v>
      </c>
    </row>
    <row r="17" spans="1:7" ht="20.25" thickBot="1">
      <c r="A17" s="54" t="s">
        <v>128</v>
      </c>
      <c r="B17" s="32" t="s">
        <v>90</v>
      </c>
      <c r="C17" s="33">
        <v>40267</v>
      </c>
      <c r="D17" s="57">
        <v>28</v>
      </c>
      <c r="E17" s="222">
        <v>58</v>
      </c>
      <c r="F17" s="58">
        <f>(E17-D17)</f>
        <v>30</v>
      </c>
      <c r="G17" s="65" t="s">
        <v>27</v>
      </c>
    </row>
    <row r="18" spans="1:7" ht="20.25" thickBot="1">
      <c r="A18" s="104" t="s">
        <v>127</v>
      </c>
      <c r="B18" s="92" t="s">
        <v>79</v>
      </c>
      <c r="C18" s="105">
        <v>40200</v>
      </c>
      <c r="D18" s="106">
        <v>24</v>
      </c>
      <c r="E18" s="93">
        <v>71</v>
      </c>
      <c r="F18" s="223">
        <f>(E18-D18)</f>
        <v>47</v>
      </c>
      <c r="G18" s="65" t="s">
        <v>17</v>
      </c>
    </row>
    <row r="19" spans="1:7">
      <c r="F19" s="1"/>
    </row>
    <row r="20" spans="1:7">
      <c r="F20" s="1"/>
    </row>
    <row r="21" spans="1:7">
      <c r="F21" s="1"/>
    </row>
    <row r="22" spans="1:7">
      <c r="F22" s="1"/>
    </row>
    <row r="23" spans="1:7">
      <c r="F23" s="1"/>
    </row>
    <row r="24" spans="1:7">
      <c r="F24" s="1"/>
    </row>
    <row r="25" spans="1:7">
      <c r="F25" s="1"/>
    </row>
    <row r="26" spans="1:7">
      <c r="F26" s="1"/>
    </row>
    <row r="27" spans="1:7">
      <c r="F27" s="1"/>
    </row>
    <row r="28" spans="1:7">
      <c r="F28" s="1"/>
    </row>
    <row r="29" spans="1:7">
      <c r="F29" s="1"/>
    </row>
    <row r="30" spans="1:7">
      <c r="F30" s="1"/>
    </row>
    <row r="31" spans="1:7">
      <c r="F31" s="1"/>
    </row>
  </sheetData>
  <sortState xmlns:xlrd2="http://schemas.microsoft.com/office/spreadsheetml/2017/richdata2" ref="A16:F18">
    <sortCondition ref="E16:E18"/>
  </sortState>
  <mergeCells count="8">
    <mergeCell ref="A14:F14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51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3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95" t="str">
        <f>JUV!A1</f>
        <v>LINKS</v>
      </c>
      <c r="B1" s="295"/>
      <c r="C1" s="295"/>
      <c r="D1" s="295"/>
      <c r="E1" s="295"/>
      <c r="F1" s="295"/>
    </row>
    <row r="2" spans="1:23" ht="23.25">
      <c r="A2" s="283" t="str">
        <f>JUV!A2</f>
        <v>PINAMAR S.A.</v>
      </c>
      <c r="B2" s="283"/>
      <c r="C2" s="283"/>
      <c r="D2" s="283"/>
      <c r="E2" s="283"/>
      <c r="F2" s="283"/>
    </row>
    <row r="3" spans="1:23" ht="19.5">
      <c r="A3" s="280" t="s">
        <v>7</v>
      </c>
      <c r="B3" s="280"/>
      <c r="C3" s="280"/>
      <c r="D3" s="280"/>
      <c r="E3" s="280"/>
      <c r="F3" s="280"/>
    </row>
    <row r="4" spans="1:23" ht="26.25">
      <c r="A4" s="281" t="str">
        <f>ALBATROS!A4</f>
        <v>11° FECHA DEL RANKING</v>
      </c>
      <c r="B4" s="281"/>
      <c r="C4" s="281"/>
      <c r="D4" s="281"/>
      <c r="E4" s="281"/>
      <c r="F4" s="281"/>
    </row>
    <row r="5" spans="1:23" ht="19.5">
      <c r="A5" s="282" t="s">
        <v>14</v>
      </c>
      <c r="B5" s="282"/>
      <c r="C5" s="282"/>
      <c r="D5" s="282"/>
      <c r="E5" s="282"/>
      <c r="F5" s="282"/>
    </row>
    <row r="6" spans="1:23" ht="20.25" thickBot="1">
      <c r="A6" s="275" t="str">
        <f>JUV!A6</f>
        <v>LUNES 10 DE OCTUBRE DE 2022</v>
      </c>
      <c r="B6" s="275"/>
      <c r="C6" s="275"/>
      <c r="D6" s="275"/>
      <c r="E6" s="275"/>
      <c r="F6" s="275"/>
    </row>
    <row r="7" spans="1:23" ht="20.25" thickBot="1">
      <c r="A7" s="291" t="s">
        <v>34</v>
      </c>
      <c r="B7" s="292"/>
      <c r="C7" s="292"/>
      <c r="D7" s="292"/>
      <c r="E7" s="292"/>
      <c r="F7" s="293"/>
    </row>
    <row r="8" spans="1:23" s="51" customFormat="1" ht="20.25" thickBot="1">
      <c r="A8" s="16" t="s">
        <v>0</v>
      </c>
      <c r="B8" s="55" t="s">
        <v>9</v>
      </c>
      <c r="C8" s="55" t="s">
        <v>21</v>
      </c>
      <c r="D8" s="56" t="s">
        <v>1</v>
      </c>
      <c r="E8" s="4" t="s">
        <v>4</v>
      </c>
      <c r="F8" s="4" t="s">
        <v>5</v>
      </c>
      <c r="G8" s="64"/>
      <c r="H8" s="22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20.25" thickBot="1">
      <c r="A9" s="54" t="s">
        <v>130</v>
      </c>
      <c r="B9" s="32" t="s">
        <v>83</v>
      </c>
      <c r="C9" s="33">
        <v>40952</v>
      </c>
      <c r="D9" s="57">
        <v>6</v>
      </c>
      <c r="E9" s="222">
        <v>37</v>
      </c>
      <c r="F9" s="58">
        <f t="shared" ref="F9:F28" si="0">(E9-D9)</f>
        <v>31</v>
      </c>
      <c r="G9" s="67" t="s">
        <v>26</v>
      </c>
      <c r="J9" s="68"/>
      <c r="K9" s="294" t="s">
        <v>29</v>
      </c>
      <c r="L9" s="294"/>
      <c r="M9" s="294"/>
      <c r="N9" s="294"/>
      <c r="O9" s="294"/>
      <c r="P9" s="294"/>
      <c r="Q9" s="294"/>
      <c r="R9" s="294"/>
      <c r="S9" s="294"/>
      <c r="T9" s="68"/>
      <c r="U9" s="68"/>
      <c r="V9" s="68"/>
      <c r="W9" s="68"/>
    </row>
    <row r="10" spans="1:23" ht="20.25" thickBot="1">
      <c r="A10" s="54" t="s">
        <v>129</v>
      </c>
      <c r="B10" s="32" t="s">
        <v>76</v>
      </c>
      <c r="C10" s="33">
        <v>40766</v>
      </c>
      <c r="D10" s="57">
        <v>5</v>
      </c>
      <c r="E10" s="222">
        <v>41</v>
      </c>
      <c r="F10" s="58">
        <f t="shared" si="0"/>
        <v>36</v>
      </c>
      <c r="G10" s="65" t="s">
        <v>27</v>
      </c>
      <c r="J10" s="69" t="s">
        <v>0</v>
      </c>
      <c r="K10" s="69">
        <v>1</v>
      </c>
      <c r="L10" s="69">
        <v>2</v>
      </c>
      <c r="M10" s="69">
        <v>3</v>
      </c>
      <c r="N10" s="69">
        <v>4</v>
      </c>
      <c r="O10" s="69">
        <v>5</v>
      </c>
      <c r="P10" s="69">
        <v>6</v>
      </c>
      <c r="Q10" s="69">
        <v>7</v>
      </c>
      <c r="R10" s="69">
        <v>8</v>
      </c>
      <c r="S10" s="69">
        <v>9</v>
      </c>
      <c r="T10" s="70" t="s">
        <v>28</v>
      </c>
      <c r="U10" s="69" t="s">
        <v>4</v>
      </c>
      <c r="V10" s="69" t="s">
        <v>30</v>
      </c>
      <c r="W10" s="69" t="s">
        <v>31</v>
      </c>
    </row>
    <row r="11" spans="1:23" ht="19.5">
      <c r="A11" s="54" t="s">
        <v>131</v>
      </c>
      <c r="B11" s="32" t="s">
        <v>109</v>
      </c>
      <c r="C11" s="33">
        <v>41139</v>
      </c>
      <c r="D11" s="57">
        <v>7</v>
      </c>
      <c r="E11" s="18">
        <v>47</v>
      </c>
      <c r="F11" s="58">
        <f t="shared" si="0"/>
        <v>40</v>
      </c>
      <c r="J11" s="71"/>
      <c r="K11" s="72"/>
      <c r="L11" s="72"/>
      <c r="M11" s="72"/>
      <c r="N11" s="73"/>
      <c r="O11" s="73"/>
      <c r="P11" s="73"/>
      <c r="Q11" s="73"/>
      <c r="R11" s="73"/>
      <c r="S11" s="73"/>
      <c r="T11" s="74"/>
      <c r="U11" s="72">
        <f>T11</f>
        <v>0</v>
      </c>
      <c r="V11" s="73">
        <f>SUM(N11:S11)-D11*0.6</f>
        <v>-4.2</v>
      </c>
      <c r="W11" s="72">
        <f>SUM(Q11:S11)-D11*0.3</f>
        <v>-2.1</v>
      </c>
    </row>
    <row r="12" spans="1:23" ht="19.5">
      <c r="A12" s="54" t="s">
        <v>133</v>
      </c>
      <c r="B12" s="32" t="s">
        <v>63</v>
      </c>
      <c r="C12" s="33">
        <v>41123</v>
      </c>
      <c r="D12" s="57">
        <v>9</v>
      </c>
      <c r="E12" s="18">
        <v>47</v>
      </c>
      <c r="F12" s="58">
        <f t="shared" si="0"/>
        <v>38</v>
      </c>
      <c r="J12" s="71"/>
      <c r="K12" s="72"/>
      <c r="L12" s="72"/>
      <c r="M12" s="72"/>
      <c r="N12" s="73"/>
      <c r="O12" s="73"/>
      <c r="P12" s="73"/>
      <c r="Q12" s="73"/>
      <c r="R12" s="73"/>
      <c r="S12" s="73"/>
      <c r="T12" s="74"/>
      <c r="U12" s="72">
        <f>T12</f>
        <v>0</v>
      </c>
      <c r="V12" s="73">
        <f>SUM(N12:S12)-D12*0.6</f>
        <v>-5.3999999999999995</v>
      </c>
      <c r="W12" s="72">
        <f>SUM(Q12:S12)-D12*0.3</f>
        <v>-2.6999999999999997</v>
      </c>
    </row>
    <row r="13" spans="1:23" ht="19.5">
      <c r="A13" s="54" t="s">
        <v>132</v>
      </c>
      <c r="B13" s="32" t="s">
        <v>79</v>
      </c>
      <c r="C13" s="33">
        <v>41174</v>
      </c>
      <c r="D13" s="57">
        <v>10</v>
      </c>
      <c r="E13" s="18">
        <v>48</v>
      </c>
      <c r="F13" s="58">
        <f t="shared" si="0"/>
        <v>38</v>
      </c>
    </row>
    <row r="14" spans="1:23" ht="19.5">
      <c r="A14" s="54" t="s">
        <v>136</v>
      </c>
      <c r="B14" s="32" t="s">
        <v>83</v>
      </c>
      <c r="C14" s="33">
        <v>41012</v>
      </c>
      <c r="D14" s="57">
        <v>10</v>
      </c>
      <c r="E14" s="18">
        <v>48</v>
      </c>
      <c r="F14" s="58">
        <f t="shared" si="0"/>
        <v>38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9.5">
      <c r="A15" s="54" t="s">
        <v>134</v>
      </c>
      <c r="B15" s="32" t="s">
        <v>76</v>
      </c>
      <c r="C15" s="33">
        <v>41137</v>
      </c>
      <c r="D15" s="57">
        <v>12</v>
      </c>
      <c r="E15" s="18">
        <v>50</v>
      </c>
      <c r="F15" s="58">
        <f t="shared" si="0"/>
        <v>38</v>
      </c>
      <c r="G15" s="75"/>
    </row>
    <row r="16" spans="1:23" ht="20.25" thickBot="1">
      <c r="A16" s="54" t="s">
        <v>135</v>
      </c>
      <c r="B16" s="32" t="s">
        <v>83</v>
      </c>
      <c r="C16" s="33">
        <v>40791</v>
      </c>
      <c r="D16" s="57">
        <v>10</v>
      </c>
      <c r="E16" s="18">
        <v>50</v>
      </c>
      <c r="F16" s="58">
        <f t="shared" si="0"/>
        <v>40</v>
      </c>
    </row>
    <row r="17" spans="1:10" ht="20.25" thickBot="1">
      <c r="A17" s="54" t="s">
        <v>140</v>
      </c>
      <c r="B17" s="32" t="s">
        <v>111</v>
      </c>
      <c r="C17" s="33">
        <v>40969</v>
      </c>
      <c r="D17" s="57">
        <v>15</v>
      </c>
      <c r="E17" s="18">
        <v>52</v>
      </c>
      <c r="F17" s="230">
        <f t="shared" si="0"/>
        <v>37</v>
      </c>
      <c r="G17" s="65" t="s">
        <v>17</v>
      </c>
    </row>
    <row r="18" spans="1:10" ht="19.5">
      <c r="A18" s="54" t="s">
        <v>145</v>
      </c>
      <c r="B18" s="32" t="s">
        <v>111</v>
      </c>
      <c r="C18" s="33">
        <v>41186</v>
      </c>
      <c r="D18" s="57">
        <v>0</v>
      </c>
      <c r="E18" s="18">
        <v>53</v>
      </c>
      <c r="F18" s="58">
        <f t="shared" si="0"/>
        <v>53</v>
      </c>
      <c r="G18" s="75"/>
    </row>
    <row r="19" spans="1:10" ht="19.5">
      <c r="A19" s="54" t="s">
        <v>141</v>
      </c>
      <c r="B19" s="32" t="s">
        <v>83</v>
      </c>
      <c r="C19" s="33">
        <v>41015</v>
      </c>
      <c r="D19" s="57">
        <v>0</v>
      </c>
      <c r="E19" s="18">
        <v>54</v>
      </c>
      <c r="F19" s="58">
        <f t="shared" si="0"/>
        <v>54</v>
      </c>
      <c r="G19" s="75"/>
    </row>
    <row r="20" spans="1:10" ht="19.5">
      <c r="A20" s="54" t="s">
        <v>143</v>
      </c>
      <c r="B20" s="32" t="s">
        <v>83</v>
      </c>
      <c r="C20" s="33">
        <v>40971</v>
      </c>
      <c r="D20" s="57">
        <v>0</v>
      </c>
      <c r="E20" s="18">
        <v>56</v>
      </c>
      <c r="F20" s="58">
        <f t="shared" si="0"/>
        <v>56</v>
      </c>
      <c r="G20" s="75"/>
    </row>
    <row r="21" spans="1:10" ht="19.5">
      <c r="A21" s="54" t="s">
        <v>144</v>
      </c>
      <c r="B21" s="32" t="s">
        <v>111</v>
      </c>
      <c r="C21" s="33">
        <v>41069</v>
      </c>
      <c r="D21" s="57">
        <v>0</v>
      </c>
      <c r="E21" s="18">
        <v>57</v>
      </c>
      <c r="F21" s="58">
        <f t="shared" si="0"/>
        <v>57</v>
      </c>
      <c r="G21" s="75"/>
    </row>
    <row r="22" spans="1:10" ht="19.5">
      <c r="A22" s="54" t="s">
        <v>137</v>
      </c>
      <c r="B22" s="32" t="s">
        <v>83</v>
      </c>
      <c r="C22" s="33">
        <v>41031</v>
      </c>
      <c r="D22" s="57">
        <v>19</v>
      </c>
      <c r="E22" s="18">
        <v>59</v>
      </c>
      <c r="F22" s="58">
        <f t="shared" si="0"/>
        <v>40</v>
      </c>
      <c r="G22" s="75"/>
    </row>
    <row r="23" spans="1:10" ht="19.5">
      <c r="A23" s="54" t="s">
        <v>146</v>
      </c>
      <c r="B23" s="32" t="s">
        <v>90</v>
      </c>
      <c r="C23" s="33">
        <v>40983</v>
      </c>
      <c r="D23" s="57">
        <v>0</v>
      </c>
      <c r="E23" s="18">
        <v>59</v>
      </c>
      <c r="F23" s="58">
        <f t="shared" si="0"/>
        <v>59</v>
      </c>
      <c r="G23" s="75"/>
    </row>
    <row r="24" spans="1:10" ht="19.5">
      <c r="A24" s="54" t="s">
        <v>142</v>
      </c>
      <c r="B24" s="32" t="s">
        <v>125</v>
      </c>
      <c r="C24" s="33">
        <v>41068</v>
      </c>
      <c r="D24" s="57">
        <v>20</v>
      </c>
      <c r="E24" s="18">
        <v>62</v>
      </c>
      <c r="F24" s="58">
        <f t="shared" si="0"/>
        <v>42</v>
      </c>
      <c r="G24" s="75"/>
    </row>
    <row r="25" spans="1:10" ht="19.5">
      <c r="A25" s="54" t="s">
        <v>149</v>
      </c>
      <c r="B25" s="32" t="s">
        <v>125</v>
      </c>
      <c r="C25" s="33">
        <v>41194</v>
      </c>
      <c r="D25" s="57">
        <v>0</v>
      </c>
      <c r="E25" s="18">
        <v>63</v>
      </c>
      <c r="F25" s="58">
        <f t="shared" si="0"/>
        <v>63</v>
      </c>
      <c r="G25" s="75"/>
    </row>
    <row r="26" spans="1:10" ht="19.5">
      <c r="A26" s="54" t="s">
        <v>150</v>
      </c>
      <c r="B26" s="32" t="s">
        <v>125</v>
      </c>
      <c r="C26" s="33">
        <v>41194</v>
      </c>
      <c r="D26" s="57">
        <v>0</v>
      </c>
      <c r="E26" s="18">
        <v>65</v>
      </c>
      <c r="F26" s="58">
        <f t="shared" si="0"/>
        <v>65</v>
      </c>
      <c r="G26" s="75"/>
    </row>
    <row r="27" spans="1:10" ht="19.5">
      <c r="A27" s="54" t="s">
        <v>138</v>
      </c>
      <c r="B27" s="32" t="s">
        <v>79</v>
      </c>
      <c r="C27" s="33">
        <v>41201</v>
      </c>
      <c r="D27" s="57">
        <v>20</v>
      </c>
      <c r="E27" s="18">
        <v>67</v>
      </c>
      <c r="F27" s="58">
        <f t="shared" si="0"/>
        <v>47</v>
      </c>
      <c r="G27" s="75"/>
    </row>
    <row r="28" spans="1:10" ht="19.5">
      <c r="A28" s="54" t="s">
        <v>147</v>
      </c>
      <c r="B28" s="32" t="s">
        <v>83</v>
      </c>
      <c r="C28" s="33">
        <v>41025</v>
      </c>
      <c r="D28" s="57">
        <v>0</v>
      </c>
      <c r="E28" s="18">
        <v>68</v>
      </c>
      <c r="F28" s="58">
        <f t="shared" si="0"/>
        <v>68</v>
      </c>
      <c r="G28" s="75"/>
    </row>
    <row r="29" spans="1:10" ht="19.5">
      <c r="A29" s="221" t="s">
        <v>139</v>
      </c>
      <c r="B29" s="32" t="s">
        <v>79</v>
      </c>
      <c r="C29" s="33">
        <v>41084</v>
      </c>
      <c r="D29" s="57">
        <v>17</v>
      </c>
      <c r="E29" s="228" t="s">
        <v>10</v>
      </c>
      <c r="F29" s="229" t="s">
        <v>10</v>
      </c>
      <c r="G29" s="75"/>
    </row>
    <row r="30" spans="1:10" ht="20.25" thickBot="1">
      <c r="A30" s="220" t="s">
        <v>148</v>
      </c>
      <c r="B30" s="92" t="s">
        <v>83</v>
      </c>
      <c r="C30" s="105">
        <v>41184</v>
      </c>
      <c r="D30" s="106">
        <v>20</v>
      </c>
      <c r="E30" s="225" t="s">
        <v>10</v>
      </c>
      <c r="F30" s="226" t="s">
        <v>10</v>
      </c>
      <c r="G30" s="75"/>
    </row>
    <row r="31" spans="1:10" ht="19.5" thickBot="1">
      <c r="B31" s="1"/>
      <c r="C31" s="1"/>
      <c r="D31" s="1"/>
      <c r="E31" s="1"/>
      <c r="F31" s="1"/>
      <c r="G31" s="1"/>
      <c r="H31" s="1"/>
    </row>
    <row r="32" spans="1:10" ht="20.25" thickBot="1">
      <c r="A32" s="284" t="s">
        <v>35</v>
      </c>
      <c r="B32" s="285"/>
      <c r="C32" s="285"/>
      <c r="D32" s="285"/>
      <c r="E32" s="285"/>
      <c r="F32" s="286"/>
      <c r="J32"/>
    </row>
    <row r="33" spans="1:10" ht="20.25" thickBot="1">
      <c r="A33" s="16" t="s">
        <v>0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J33"/>
    </row>
    <row r="34" spans="1:10" ht="20.25" thickBot="1">
      <c r="A34" s="54" t="s">
        <v>153</v>
      </c>
      <c r="B34" s="32" t="s">
        <v>111</v>
      </c>
      <c r="C34" s="33">
        <v>41016</v>
      </c>
      <c r="D34" s="57">
        <v>10</v>
      </c>
      <c r="E34" s="222">
        <v>45</v>
      </c>
      <c r="F34" s="58">
        <f t="shared" ref="F34:F39" si="1">(E34-D34)</f>
        <v>35</v>
      </c>
      <c r="G34" s="65" t="s">
        <v>26</v>
      </c>
      <c r="J34"/>
    </row>
    <row r="35" spans="1:10" ht="20.25" thickBot="1">
      <c r="A35" s="54" t="s">
        <v>151</v>
      </c>
      <c r="B35" s="32" t="s">
        <v>63</v>
      </c>
      <c r="C35" s="33">
        <v>40616</v>
      </c>
      <c r="D35" s="57">
        <v>12</v>
      </c>
      <c r="E35" s="222">
        <v>50</v>
      </c>
      <c r="F35" s="58">
        <f t="shared" si="1"/>
        <v>38</v>
      </c>
      <c r="G35" s="65" t="s">
        <v>27</v>
      </c>
      <c r="J35"/>
    </row>
    <row r="36" spans="1:10" ht="20.25" thickBot="1">
      <c r="A36" s="137" t="s">
        <v>241</v>
      </c>
      <c r="B36" s="32" t="s">
        <v>83</v>
      </c>
      <c r="C36" s="33">
        <v>40917</v>
      </c>
      <c r="D36" s="57">
        <v>15</v>
      </c>
      <c r="E36" s="18">
        <v>56</v>
      </c>
      <c r="F36" s="230">
        <f t="shared" si="1"/>
        <v>41</v>
      </c>
      <c r="G36" s="65" t="s">
        <v>17</v>
      </c>
    </row>
    <row r="37" spans="1:10" ht="19.5">
      <c r="A37" s="54" t="s">
        <v>152</v>
      </c>
      <c r="B37" s="32" t="s">
        <v>63</v>
      </c>
      <c r="C37" s="33">
        <v>41055</v>
      </c>
      <c r="D37" s="57">
        <v>20</v>
      </c>
      <c r="E37" s="18">
        <v>62</v>
      </c>
      <c r="F37" s="58">
        <f t="shared" si="1"/>
        <v>42</v>
      </c>
      <c r="J37"/>
    </row>
    <row r="38" spans="1:10" ht="19.5">
      <c r="A38" s="54" t="s">
        <v>240</v>
      </c>
      <c r="B38" s="32" t="s">
        <v>81</v>
      </c>
      <c r="C38" s="33">
        <v>41129</v>
      </c>
      <c r="D38" s="57">
        <v>24</v>
      </c>
      <c r="E38" s="18">
        <v>65</v>
      </c>
      <c r="F38" s="58">
        <f t="shared" si="1"/>
        <v>41</v>
      </c>
      <c r="J38"/>
    </row>
    <row r="39" spans="1:10" ht="19.5">
      <c r="A39" s="54" t="s">
        <v>154</v>
      </c>
      <c r="B39" s="32" t="s">
        <v>63</v>
      </c>
      <c r="C39" s="33">
        <v>41073</v>
      </c>
      <c r="D39" s="57">
        <v>24</v>
      </c>
      <c r="E39" s="18">
        <v>68</v>
      </c>
      <c r="F39" s="58">
        <f t="shared" si="1"/>
        <v>44</v>
      </c>
      <c r="G39" s="1"/>
      <c r="H39" s="1"/>
    </row>
    <row r="40" spans="1:10" ht="19.5">
      <c r="A40" s="221" t="s">
        <v>156</v>
      </c>
      <c r="B40" s="32" t="s">
        <v>125</v>
      </c>
      <c r="C40" s="33">
        <v>40833</v>
      </c>
      <c r="D40" s="227" t="s">
        <v>10</v>
      </c>
      <c r="E40" s="228" t="s">
        <v>10</v>
      </c>
      <c r="F40" s="229" t="s">
        <v>10</v>
      </c>
      <c r="G40" s="1"/>
      <c r="H40" s="1"/>
    </row>
    <row r="41" spans="1:10" ht="20.25" thickBot="1">
      <c r="A41" s="220" t="s">
        <v>157</v>
      </c>
      <c r="B41" s="92" t="s">
        <v>125</v>
      </c>
      <c r="C41" s="105">
        <v>41234</v>
      </c>
      <c r="D41" s="224" t="s">
        <v>10</v>
      </c>
      <c r="E41" s="225" t="s">
        <v>10</v>
      </c>
      <c r="F41" s="226" t="s">
        <v>10</v>
      </c>
      <c r="G41" s="1"/>
      <c r="H41" s="1"/>
    </row>
    <row r="42" spans="1:10">
      <c r="F42" s="1"/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</sheetData>
  <sortState xmlns:xlrd2="http://schemas.microsoft.com/office/spreadsheetml/2017/richdata2" ref="A34:F41">
    <sortCondition ref="E34:E41"/>
  </sortState>
  <mergeCells count="9">
    <mergeCell ref="K9:S9"/>
    <mergeCell ref="A32:F32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1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79" t="str">
        <f>JUV!A1</f>
        <v>LINKS</v>
      </c>
      <c r="B1" s="279"/>
      <c r="C1" s="279"/>
      <c r="D1" s="279"/>
      <c r="E1" s="279"/>
      <c r="F1" s="279"/>
    </row>
    <row r="2" spans="1:7" ht="23.25">
      <c r="A2" s="283" t="str">
        <f>JUV!A2</f>
        <v>PINAMAR S.A.</v>
      </c>
      <c r="B2" s="283"/>
      <c r="C2" s="283"/>
      <c r="D2" s="283"/>
      <c r="E2" s="283"/>
      <c r="F2" s="283"/>
    </row>
    <row r="3" spans="1:7" ht="19.5">
      <c r="A3" s="280" t="s">
        <v>7</v>
      </c>
      <c r="B3" s="280"/>
      <c r="C3" s="280"/>
      <c r="D3" s="280"/>
      <c r="E3" s="280"/>
      <c r="F3" s="280"/>
    </row>
    <row r="4" spans="1:7" ht="26.25">
      <c r="A4" s="281" t="str">
        <f>ALBATROS!A4</f>
        <v>11° FECHA DEL RANKING</v>
      </c>
      <c r="B4" s="281"/>
      <c r="C4" s="281"/>
      <c r="D4" s="281"/>
      <c r="E4" s="281"/>
      <c r="F4" s="281"/>
    </row>
    <row r="5" spans="1:7" ht="19.5">
      <c r="A5" s="282" t="s">
        <v>14</v>
      </c>
      <c r="B5" s="282"/>
      <c r="C5" s="282"/>
      <c r="D5" s="282"/>
      <c r="E5" s="282"/>
      <c r="F5" s="282"/>
    </row>
    <row r="6" spans="1:7" ht="19.5">
      <c r="A6" s="275" t="str">
        <f>JUV!A6</f>
        <v>LUNES 10 DE OCTUBRE DE 2022</v>
      </c>
      <c r="B6" s="275"/>
      <c r="C6" s="275"/>
      <c r="D6" s="275"/>
      <c r="E6" s="275"/>
      <c r="F6" s="275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96" t="s">
        <v>37</v>
      </c>
      <c r="B8" s="297"/>
      <c r="C8" s="297"/>
      <c r="D8" s="297"/>
      <c r="E8" s="297"/>
      <c r="F8" s="298"/>
      <c r="G8" s="77"/>
    </row>
    <row r="9" spans="1:7" s="51" customFormat="1" ht="20.25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82"/>
    </row>
    <row r="10" spans="1:7" ht="20.25" thickBot="1">
      <c r="A10" s="54" t="s">
        <v>158</v>
      </c>
      <c r="B10" s="32" t="s">
        <v>109</v>
      </c>
      <c r="C10" s="33">
        <v>41277</v>
      </c>
      <c r="D10" s="57">
        <v>-2</v>
      </c>
      <c r="E10" s="222">
        <v>35</v>
      </c>
      <c r="F10" s="58">
        <f t="shared" ref="F10:F27" si="0">(E10-D10)</f>
        <v>37</v>
      </c>
      <c r="G10" s="83" t="s">
        <v>26</v>
      </c>
    </row>
    <row r="11" spans="1:7" ht="20.25" thickBot="1">
      <c r="A11" s="54" t="s">
        <v>159</v>
      </c>
      <c r="B11" s="32" t="s">
        <v>83</v>
      </c>
      <c r="C11" s="33">
        <v>41730</v>
      </c>
      <c r="D11" s="57">
        <v>7</v>
      </c>
      <c r="E11" s="222">
        <v>44</v>
      </c>
      <c r="F11" s="58">
        <f t="shared" si="0"/>
        <v>37</v>
      </c>
      <c r="G11" s="84" t="s">
        <v>27</v>
      </c>
    </row>
    <row r="12" spans="1:7" ht="20.25" thickBot="1">
      <c r="A12" s="54" t="s">
        <v>160</v>
      </c>
      <c r="B12" s="32" t="s">
        <v>92</v>
      </c>
      <c r="C12" s="33">
        <v>41592</v>
      </c>
      <c r="D12" s="57">
        <v>15</v>
      </c>
      <c r="E12" s="18">
        <v>45</v>
      </c>
      <c r="F12" s="230">
        <f t="shared" si="0"/>
        <v>30</v>
      </c>
      <c r="G12" s="83" t="s">
        <v>17</v>
      </c>
    </row>
    <row r="13" spans="1:7" ht="19.5">
      <c r="A13" s="54" t="s">
        <v>161</v>
      </c>
      <c r="B13" s="32" t="s">
        <v>162</v>
      </c>
      <c r="C13" s="33">
        <v>42587</v>
      </c>
      <c r="D13" s="57">
        <v>0</v>
      </c>
      <c r="E13" s="18">
        <v>48</v>
      </c>
      <c r="F13" s="58">
        <f t="shared" si="0"/>
        <v>48</v>
      </c>
    </row>
    <row r="14" spans="1:7" ht="19.5">
      <c r="A14" s="54" t="s">
        <v>174</v>
      </c>
      <c r="B14" s="32" t="s">
        <v>109</v>
      </c>
      <c r="C14" s="33">
        <v>41569</v>
      </c>
      <c r="D14" s="57">
        <v>0</v>
      </c>
      <c r="E14" s="18">
        <v>50</v>
      </c>
      <c r="F14" s="58">
        <f t="shared" si="0"/>
        <v>50</v>
      </c>
    </row>
    <row r="15" spans="1:7" ht="19.5">
      <c r="A15" s="54" t="s">
        <v>173</v>
      </c>
      <c r="B15" s="32" t="s">
        <v>79</v>
      </c>
      <c r="C15" s="33">
        <v>41808</v>
      </c>
      <c r="D15" s="57">
        <v>0</v>
      </c>
      <c r="E15" s="18">
        <v>51</v>
      </c>
      <c r="F15" s="58">
        <f t="shared" si="0"/>
        <v>51</v>
      </c>
    </row>
    <row r="16" spans="1:7" ht="19.5">
      <c r="A16" s="54" t="s">
        <v>172</v>
      </c>
      <c r="B16" s="32" t="s">
        <v>83</v>
      </c>
      <c r="C16" s="33">
        <v>41954</v>
      </c>
      <c r="D16" s="57">
        <v>0</v>
      </c>
      <c r="E16" s="18">
        <v>52</v>
      </c>
      <c r="F16" s="58">
        <f t="shared" si="0"/>
        <v>52</v>
      </c>
    </row>
    <row r="17" spans="1:7" ht="19.5">
      <c r="A17" s="54" t="s">
        <v>166</v>
      </c>
      <c r="B17" s="32" t="s">
        <v>92</v>
      </c>
      <c r="C17" s="33">
        <v>41387</v>
      </c>
      <c r="D17" s="57">
        <v>14</v>
      </c>
      <c r="E17" s="18">
        <v>54</v>
      </c>
      <c r="F17" s="58">
        <f t="shared" si="0"/>
        <v>40</v>
      </c>
    </row>
    <row r="18" spans="1:7" ht="19.5">
      <c r="A18" s="54" t="s">
        <v>164</v>
      </c>
      <c r="B18" s="32" t="s">
        <v>79</v>
      </c>
      <c r="C18" s="33">
        <v>41428</v>
      </c>
      <c r="D18" s="57">
        <v>19</v>
      </c>
      <c r="E18" s="18">
        <v>56</v>
      </c>
      <c r="F18" s="58">
        <f t="shared" si="0"/>
        <v>37</v>
      </c>
    </row>
    <row r="19" spans="1:7" ht="19.5">
      <c r="A19" s="54" t="s">
        <v>169</v>
      </c>
      <c r="B19" s="32" t="s">
        <v>79</v>
      </c>
      <c r="C19" s="33">
        <v>41571</v>
      </c>
      <c r="D19" s="57">
        <v>0</v>
      </c>
      <c r="E19" s="18">
        <v>56</v>
      </c>
      <c r="F19" s="58">
        <f t="shared" si="0"/>
        <v>56</v>
      </c>
    </row>
    <row r="20" spans="1:7" ht="19.5">
      <c r="A20" s="54" t="s">
        <v>168</v>
      </c>
      <c r="B20" s="32" t="s">
        <v>79</v>
      </c>
      <c r="C20" s="33">
        <v>42256</v>
      </c>
      <c r="D20" s="57">
        <v>0</v>
      </c>
      <c r="E20" s="18">
        <v>59</v>
      </c>
      <c r="F20" s="58">
        <f t="shared" si="0"/>
        <v>59</v>
      </c>
    </row>
    <row r="21" spans="1:7" ht="19.5">
      <c r="A21" s="54" t="s">
        <v>167</v>
      </c>
      <c r="B21" s="32" t="s">
        <v>109</v>
      </c>
      <c r="C21" s="33">
        <v>41409</v>
      </c>
      <c r="D21" s="57">
        <v>14</v>
      </c>
      <c r="E21" s="18">
        <v>60</v>
      </c>
      <c r="F21" s="58">
        <f t="shared" si="0"/>
        <v>46</v>
      </c>
    </row>
    <row r="22" spans="1:7" ht="19.5">
      <c r="A22" s="54" t="s">
        <v>175</v>
      </c>
      <c r="B22" s="32" t="s">
        <v>79</v>
      </c>
      <c r="C22" s="33">
        <v>41555</v>
      </c>
      <c r="D22" s="57">
        <v>0</v>
      </c>
      <c r="E22" s="18">
        <v>62</v>
      </c>
      <c r="F22" s="58">
        <f t="shared" si="0"/>
        <v>62</v>
      </c>
    </row>
    <row r="23" spans="1:7" ht="19.5">
      <c r="A23" s="54" t="s">
        <v>163</v>
      </c>
      <c r="B23" s="32" t="s">
        <v>92</v>
      </c>
      <c r="C23" s="33">
        <v>41775</v>
      </c>
      <c r="D23" s="57">
        <v>11</v>
      </c>
      <c r="E23" s="18">
        <v>63</v>
      </c>
      <c r="F23" s="58">
        <f t="shared" si="0"/>
        <v>52</v>
      </c>
    </row>
    <row r="24" spans="1:7" ht="19.5">
      <c r="A24" s="54" t="s">
        <v>178</v>
      </c>
      <c r="B24" s="32" t="s">
        <v>109</v>
      </c>
      <c r="C24" s="33">
        <v>42138</v>
      </c>
      <c r="D24" s="57">
        <v>0</v>
      </c>
      <c r="E24" s="18">
        <v>63</v>
      </c>
      <c r="F24" s="58">
        <f t="shared" si="0"/>
        <v>63</v>
      </c>
    </row>
    <row r="25" spans="1:7" ht="19.5">
      <c r="A25" s="54" t="s">
        <v>165</v>
      </c>
      <c r="B25" s="32" t="s">
        <v>79</v>
      </c>
      <c r="C25" s="33">
        <v>42060</v>
      </c>
      <c r="D25" s="57">
        <v>0</v>
      </c>
      <c r="E25" s="18">
        <v>67</v>
      </c>
      <c r="F25" s="58">
        <f t="shared" si="0"/>
        <v>67</v>
      </c>
    </row>
    <row r="26" spans="1:7" ht="19.5">
      <c r="A26" s="54" t="s">
        <v>170</v>
      </c>
      <c r="B26" s="32" t="s">
        <v>81</v>
      </c>
      <c r="C26" s="33">
        <v>41620</v>
      </c>
      <c r="D26" s="57">
        <v>0</v>
      </c>
      <c r="E26" s="18">
        <v>67</v>
      </c>
      <c r="F26" s="58">
        <f t="shared" si="0"/>
        <v>67</v>
      </c>
    </row>
    <row r="27" spans="1:7" ht="20.25" thickBot="1">
      <c r="A27" s="104" t="s">
        <v>171</v>
      </c>
      <c r="B27" s="92" t="s">
        <v>81</v>
      </c>
      <c r="C27" s="105">
        <v>41620</v>
      </c>
      <c r="D27" s="106">
        <v>0</v>
      </c>
      <c r="E27" s="93">
        <v>70</v>
      </c>
      <c r="F27" s="107">
        <f t="shared" si="0"/>
        <v>70</v>
      </c>
    </row>
    <row r="28" spans="1:7" ht="19.5" thickBot="1">
      <c r="A28" s="85"/>
      <c r="B28" s="86"/>
      <c r="C28" s="87"/>
      <c r="D28" s="88"/>
      <c r="E28" s="77"/>
      <c r="F28" s="77"/>
      <c r="G28" s="77"/>
    </row>
    <row r="29" spans="1:7" ht="20.25" thickBot="1">
      <c r="A29" s="299" t="s">
        <v>36</v>
      </c>
      <c r="B29" s="300"/>
      <c r="C29" s="300"/>
      <c r="D29" s="300"/>
      <c r="E29" s="300"/>
      <c r="F29" s="301"/>
      <c r="G29" s="77"/>
    </row>
    <row r="30" spans="1:7" ht="20.25" thickBot="1">
      <c r="A30" s="78" t="s">
        <v>0</v>
      </c>
      <c r="B30" s="79" t="s">
        <v>9</v>
      </c>
      <c r="C30" s="79" t="s">
        <v>21</v>
      </c>
      <c r="D30" s="80" t="s">
        <v>1</v>
      </c>
      <c r="E30" s="81" t="s">
        <v>4</v>
      </c>
      <c r="F30" s="81" t="s">
        <v>5</v>
      </c>
      <c r="G30" s="77"/>
    </row>
    <row r="31" spans="1:7" ht="20.25" thickBot="1">
      <c r="A31" s="54" t="s">
        <v>180</v>
      </c>
      <c r="B31" s="32" t="s">
        <v>111</v>
      </c>
      <c r="C31" s="33">
        <v>41461</v>
      </c>
      <c r="D31" s="57">
        <v>11</v>
      </c>
      <c r="E31" s="222">
        <v>41</v>
      </c>
      <c r="F31" s="58">
        <f>(E31-D31)</f>
        <v>30</v>
      </c>
      <c r="G31" s="83" t="s">
        <v>26</v>
      </c>
    </row>
    <row r="32" spans="1:7" ht="20.25" thickBot="1">
      <c r="A32" s="54" t="s">
        <v>181</v>
      </c>
      <c r="B32" s="32" t="s">
        <v>63</v>
      </c>
      <c r="C32" s="33">
        <v>41423</v>
      </c>
      <c r="D32" s="57">
        <v>22</v>
      </c>
      <c r="E32" s="222">
        <v>49</v>
      </c>
      <c r="F32" s="58">
        <f>(E32-D32)</f>
        <v>27</v>
      </c>
      <c r="G32" s="84" t="s">
        <v>27</v>
      </c>
    </row>
    <row r="33" spans="1:7" ht="20.25" thickBot="1">
      <c r="A33" s="54" t="s">
        <v>183</v>
      </c>
      <c r="B33" s="32" t="s">
        <v>79</v>
      </c>
      <c r="C33" s="33">
        <v>41369</v>
      </c>
      <c r="D33" s="57">
        <v>22</v>
      </c>
      <c r="E33" s="18">
        <v>62</v>
      </c>
      <c r="F33" s="230">
        <f>(E33-D33)</f>
        <v>40</v>
      </c>
      <c r="G33" s="84" t="s">
        <v>17</v>
      </c>
    </row>
    <row r="34" spans="1:7" ht="20.25" thickBot="1">
      <c r="A34" s="104" t="s">
        <v>182</v>
      </c>
      <c r="B34" s="92" t="s">
        <v>109</v>
      </c>
      <c r="C34" s="105">
        <v>41592</v>
      </c>
      <c r="D34" s="106">
        <v>0</v>
      </c>
      <c r="E34" s="93">
        <v>75</v>
      </c>
      <c r="F34" s="107">
        <f>(E34-D34)</f>
        <v>75</v>
      </c>
    </row>
    <row r="35" spans="1:7">
      <c r="F35" s="1"/>
    </row>
    <row r="36" spans="1:7">
      <c r="F36" s="1"/>
    </row>
    <row r="37" spans="1:7">
      <c r="F37" s="1"/>
    </row>
    <row r="38" spans="1:7">
      <c r="F38" s="1"/>
    </row>
    <row r="39" spans="1:7">
      <c r="F39" s="1"/>
    </row>
    <row r="40" spans="1:7">
      <c r="F40" s="1"/>
    </row>
    <row r="41" spans="1:7">
      <c r="F41" s="1"/>
    </row>
  </sheetData>
  <sortState xmlns:xlrd2="http://schemas.microsoft.com/office/spreadsheetml/2017/richdata2" ref="A31:F34">
    <sortCondition ref="E31:E34"/>
  </sortState>
  <mergeCells count="8">
    <mergeCell ref="A6:F6"/>
    <mergeCell ref="A8:F8"/>
    <mergeCell ref="A29:F29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79" t="str">
        <f>JUV!A1</f>
        <v>LINKS</v>
      </c>
      <c r="B1" s="279"/>
      <c r="C1" s="279"/>
      <c r="D1" s="279"/>
      <c r="E1" s="279"/>
      <c r="F1" s="279"/>
    </row>
    <row r="2" spans="1:16" ht="23.25">
      <c r="A2" s="283" t="str">
        <f>JUV!A2</f>
        <v>PINAMAR S.A.</v>
      </c>
      <c r="B2" s="283"/>
      <c r="C2" s="283"/>
      <c r="D2" s="283"/>
      <c r="E2" s="283"/>
      <c r="F2" s="283"/>
    </row>
    <row r="3" spans="1:16" ht="19.5">
      <c r="A3" s="280" t="s">
        <v>7</v>
      </c>
      <c r="B3" s="280"/>
      <c r="C3" s="280"/>
      <c r="D3" s="280"/>
      <c r="E3" s="280"/>
      <c r="F3" s="280"/>
    </row>
    <row r="4" spans="1:16" ht="26.25">
      <c r="A4" s="281" t="str">
        <f>ALBATROS!A4</f>
        <v>11° FECHA DEL RANKING</v>
      </c>
      <c r="B4" s="281"/>
      <c r="C4" s="281"/>
      <c r="D4" s="281"/>
      <c r="E4" s="281"/>
      <c r="F4" s="281"/>
    </row>
    <row r="5" spans="1:16" ht="19.5">
      <c r="A5" s="282" t="s">
        <v>14</v>
      </c>
      <c r="B5" s="282"/>
      <c r="C5" s="282"/>
      <c r="D5" s="282"/>
      <c r="E5" s="282"/>
      <c r="F5" s="282"/>
    </row>
    <row r="6" spans="1:16" ht="19.5">
      <c r="A6" s="275" t="str">
        <f>JUV!A6</f>
        <v>LUNES 10 DE OCTUBRE DE 2022</v>
      </c>
      <c r="B6" s="275"/>
      <c r="C6" s="275"/>
      <c r="D6" s="275"/>
      <c r="E6" s="275"/>
      <c r="F6" s="275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91" t="s">
        <v>25</v>
      </c>
      <c r="B8" s="292"/>
      <c r="C8" s="292"/>
      <c r="D8" s="292"/>
      <c r="E8" s="292"/>
      <c r="F8" s="293"/>
    </row>
    <row r="9" spans="1:16" s="51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4" t="s">
        <v>188</v>
      </c>
      <c r="B10" s="32" t="s">
        <v>83</v>
      </c>
      <c r="C10" s="33">
        <v>39442</v>
      </c>
      <c r="D10" s="57">
        <v>0</v>
      </c>
      <c r="E10" s="222">
        <v>54</v>
      </c>
      <c r="F10" s="58">
        <f>(E10-D10)</f>
        <v>54</v>
      </c>
      <c r="G10" s="65" t="s">
        <v>26</v>
      </c>
      <c r="J10" s="51"/>
      <c r="K10" s="51"/>
      <c r="L10" s="51"/>
      <c r="M10" s="51"/>
    </row>
    <row r="11" spans="1:16" ht="20.25" thickBot="1">
      <c r="A11" s="54" t="s">
        <v>185</v>
      </c>
      <c r="B11" s="32" t="s">
        <v>81</v>
      </c>
      <c r="C11" s="33">
        <v>38085</v>
      </c>
      <c r="D11" s="57">
        <v>0</v>
      </c>
      <c r="E11" s="18">
        <v>55</v>
      </c>
      <c r="F11" s="231">
        <f>(E11-D11)</f>
        <v>55</v>
      </c>
      <c r="G11" s="65" t="s">
        <v>17</v>
      </c>
      <c r="J11" s="51"/>
      <c r="K11" s="51"/>
      <c r="L11" s="51"/>
      <c r="M11" s="51"/>
      <c r="N11" s="51"/>
      <c r="O11" s="51"/>
    </row>
    <row r="12" spans="1:16" ht="19.5">
      <c r="A12" s="54" t="s">
        <v>189</v>
      </c>
      <c r="B12" s="32" t="s">
        <v>81</v>
      </c>
      <c r="C12" s="33">
        <v>39580</v>
      </c>
      <c r="D12" s="57">
        <v>0</v>
      </c>
      <c r="E12" s="18">
        <v>62</v>
      </c>
      <c r="F12" s="58">
        <f>(E12-D12)</f>
        <v>62</v>
      </c>
    </row>
    <row r="13" spans="1:16" ht="19.5">
      <c r="A13" s="221" t="s">
        <v>184</v>
      </c>
      <c r="B13" s="32" t="s">
        <v>81</v>
      </c>
      <c r="C13" s="33">
        <v>39353</v>
      </c>
      <c r="D13" s="227" t="s">
        <v>10</v>
      </c>
      <c r="E13" s="228" t="s">
        <v>10</v>
      </c>
      <c r="F13" s="229" t="s">
        <v>10</v>
      </c>
    </row>
    <row r="14" spans="1:16" ht="19.5">
      <c r="A14" s="221" t="s">
        <v>186</v>
      </c>
      <c r="B14" s="32" t="s">
        <v>81</v>
      </c>
      <c r="C14" s="33">
        <v>38531</v>
      </c>
      <c r="D14" s="227" t="s">
        <v>10</v>
      </c>
      <c r="E14" s="228" t="s">
        <v>10</v>
      </c>
      <c r="F14" s="229" t="s">
        <v>10</v>
      </c>
    </row>
    <row r="15" spans="1:16" ht="20.25" thickBot="1">
      <c r="A15" s="104" t="s">
        <v>187</v>
      </c>
      <c r="B15" s="92" t="s">
        <v>81</v>
      </c>
      <c r="C15" s="105">
        <v>38890</v>
      </c>
      <c r="D15" s="106" t="s">
        <v>5</v>
      </c>
      <c r="E15" s="93" t="s">
        <v>69</v>
      </c>
      <c r="F15" s="107" t="s">
        <v>28</v>
      </c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</sheetData>
  <sortState xmlns:xlrd2="http://schemas.microsoft.com/office/spreadsheetml/2017/richdata2" ref="A10:F15">
    <sortCondition ref="E10:E15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79" t="str">
        <f>JUV!A1</f>
        <v>LINKS</v>
      </c>
      <c r="B1" s="279"/>
      <c r="C1" s="279"/>
    </row>
    <row r="2" spans="1:4" ht="23.25">
      <c r="A2" s="283" t="str">
        <f>JUV!A2</f>
        <v>PINAMAR S.A.</v>
      </c>
      <c r="B2" s="283"/>
      <c r="C2" s="283"/>
    </row>
    <row r="3" spans="1:4">
      <c r="A3" s="302" t="s">
        <v>7</v>
      </c>
      <c r="B3" s="302"/>
      <c r="C3" s="302"/>
    </row>
    <row r="4" spans="1:4" ht="26.25">
      <c r="A4" s="281" t="str">
        <f>PROMOCIONALES!A4</f>
        <v>11° FECHA DEL RANKING</v>
      </c>
      <c r="B4" s="281"/>
      <c r="C4" s="281"/>
    </row>
    <row r="5" spans="1:4" ht="19.5">
      <c r="A5" s="282" t="s">
        <v>19</v>
      </c>
      <c r="B5" s="282"/>
      <c r="C5" s="282"/>
    </row>
    <row r="6" spans="1:4" ht="19.5">
      <c r="A6" s="275" t="str">
        <f>JUV!A6</f>
        <v>LUNES 10 DE OCTUBRE DE 2022</v>
      </c>
      <c r="B6" s="275"/>
      <c r="C6" s="275"/>
    </row>
    <row r="7" spans="1:4" ht="20.25" thickBot="1">
      <c r="A7" s="6"/>
      <c r="B7" s="6"/>
      <c r="C7" s="6"/>
    </row>
    <row r="8" spans="1:4" ht="20.25" thickBot="1">
      <c r="A8" s="291" t="s">
        <v>13</v>
      </c>
      <c r="B8" s="292"/>
      <c r="C8" s="293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7"/>
    </row>
    <row r="10" spans="1:4" ht="20.25" thickBot="1">
      <c r="A10" s="34" t="s">
        <v>192</v>
      </c>
      <c r="B10" s="94" t="s">
        <v>79</v>
      </c>
      <c r="C10" s="95">
        <v>27</v>
      </c>
      <c r="D10" s="21" t="s">
        <v>20</v>
      </c>
    </row>
    <row r="11" spans="1:4" ht="20.25" thickBot="1">
      <c r="A11" s="34" t="s">
        <v>198</v>
      </c>
      <c r="B11" s="94" t="s">
        <v>97</v>
      </c>
      <c r="C11" s="95">
        <v>29</v>
      </c>
      <c r="D11" s="21" t="s">
        <v>20</v>
      </c>
    </row>
    <row r="12" spans="1:4" ht="20.25" thickBot="1">
      <c r="A12" s="34" t="s">
        <v>176</v>
      </c>
      <c r="B12" s="94" t="s">
        <v>177</v>
      </c>
      <c r="C12" s="95">
        <v>30</v>
      </c>
      <c r="D12" s="21" t="s">
        <v>20</v>
      </c>
    </row>
    <row r="13" spans="1:4" ht="20.25" thickBot="1">
      <c r="A13" s="34" t="s">
        <v>195</v>
      </c>
      <c r="B13" s="94" t="s">
        <v>97</v>
      </c>
      <c r="C13" s="95">
        <v>32</v>
      </c>
      <c r="D13" s="21" t="s">
        <v>20</v>
      </c>
    </row>
    <row r="14" spans="1:4" ht="20.25" thickBot="1">
      <c r="A14" s="34" t="s">
        <v>194</v>
      </c>
      <c r="B14" s="94" t="s">
        <v>97</v>
      </c>
      <c r="C14" s="95">
        <v>33</v>
      </c>
      <c r="D14" s="21" t="s">
        <v>20</v>
      </c>
    </row>
    <row r="15" spans="1:4" ht="20.25" thickBot="1">
      <c r="A15" s="34" t="s">
        <v>190</v>
      </c>
      <c r="B15" s="94" t="s">
        <v>92</v>
      </c>
      <c r="C15" s="95">
        <v>34</v>
      </c>
      <c r="D15" s="21" t="s">
        <v>20</v>
      </c>
    </row>
    <row r="16" spans="1:4" ht="20.25" thickBot="1">
      <c r="A16" s="34" t="s">
        <v>207</v>
      </c>
      <c r="B16" s="94" t="s">
        <v>125</v>
      </c>
      <c r="C16" s="95">
        <v>35</v>
      </c>
      <c r="D16" s="21" t="s">
        <v>20</v>
      </c>
    </row>
    <row r="17" spans="1:4" ht="20.25" thickBot="1">
      <c r="A17" s="34" t="s">
        <v>191</v>
      </c>
      <c r="B17" s="94" t="s">
        <v>92</v>
      </c>
      <c r="C17" s="95">
        <v>36</v>
      </c>
      <c r="D17" s="21" t="s">
        <v>20</v>
      </c>
    </row>
    <row r="18" spans="1:4" ht="20.25" thickBot="1">
      <c r="A18" s="34" t="s">
        <v>199</v>
      </c>
      <c r="B18" s="94" t="s">
        <v>63</v>
      </c>
      <c r="C18" s="95">
        <v>36</v>
      </c>
      <c r="D18" s="21" t="s">
        <v>20</v>
      </c>
    </row>
    <row r="19" spans="1:4" ht="20.25" thickBot="1">
      <c r="A19" s="34" t="s">
        <v>203</v>
      </c>
      <c r="B19" s="94" t="s">
        <v>125</v>
      </c>
      <c r="C19" s="95">
        <v>36</v>
      </c>
      <c r="D19" s="21" t="s">
        <v>20</v>
      </c>
    </row>
    <row r="20" spans="1:4" ht="20.25" thickBot="1">
      <c r="A20" s="34" t="s">
        <v>205</v>
      </c>
      <c r="B20" s="94" t="s">
        <v>63</v>
      </c>
      <c r="C20" s="95">
        <v>38</v>
      </c>
      <c r="D20" s="21" t="s">
        <v>20</v>
      </c>
    </row>
    <row r="21" spans="1:4" ht="20.25" thickBot="1">
      <c r="A21" s="34" t="s">
        <v>196</v>
      </c>
      <c r="B21" s="94" t="s">
        <v>97</v>
      </c>
      <c r="C21" s="95">
        <v>39</v>
      </c>
      <c r="D21" s="21" t="s">
        <v>20</v>
      </c>
    </row>
    <row r="22" spans="1:4" ht="20.25" thickBot="1">
      <c r="A22" s="34" t="s">
        <v>201</v>
      </c>
      <c r="B22" s="94" t="s">
        <v>83</v>
      </c>
      <c r="C22" s="95">
        <v>39</v>
      </c>
      <c r="D22" s="21" t="s">
        <v>20</v>
      </c>
    </row>
    <row r="23" spans="1:4" ht="20.25" thickBot="1">
      <c r="A23" s="34" t="s">
        <v>202</v>
      </c>
      <c r="B23" s="94" t="s">
        <v>83</v>
      </c>
      <c r="C23" s="95">
        <v>39</v>
      </c>
      <c r="D23" s="21" t="s">
        <v>20</v>
      </c>
    </row>
    <row r="24" spans="1:4" ht="20.25" thickBot="1">
      <c r="A24" s="54" t="s">
        <v>179</v>
      </c>
      <c r="B24" s="32" t="s">
        <v>177</v>
      </c>
      <c r="C24" s="95">
        <v>40</v>
      </c>
      <c r="D24" s="21" t="s">
        <v>20</v>
      </c>
    </row>
    <row r="25" spans="1:4" ht="20.25" thickBot="1">
      <c r="A25" s="54" t="s">
        <v>204</v>
      </c>
      <c r="B25" s="32" t="s">
        <v>79</v>
      </c>
      <c r="C25" s="95">
        <v>43</v>
      </c>
      <c r="D25" s="21" t="s">
        <v>20</v>
      </c>
    </row>
    <row r="26" spans="1:4" ht="20.25" thickBot="1">
      <c r="A26" s="221" t="s">
        <v>193</v>
      </c>
      <c r="B26" s="32" t="s">
        <v>97</v>
      </c>
      <c r="C26" s="270" t="s">
        <v>10</v>
      </c>
      <c r="D26" s="21" t="s">
        <v>20</v>
      </c>
    </row>
    <row r="27" spans="1:4" ht="20.25" thickBot="1">
      <c r="A27" s="238" t="s">
        <v>197</v>
      </c>
      <c r="B27" s="94" t="s">
        <v>97</v>
      </c>
      <c r="C27" s="270" t="s">
        <v>10</v>
      </c>
      <c r="D27" s="21" t="s">
        <v>20</v>
      </c>
    </row>
    <row r="28" spans="1:4" ht="20.25" thickBot="1">
      <c r="A28" s="238" t="s">
        <v>200</v>
      </c>
      <c r="B28" s="94" t="s">
        <v>63</v>
      </c>
      <c r="C28" s="270" t="s">
        <v>10</v>
      </c>
      <c r="D28" s="21" t="s">
        <v>20</v>
      </c>
    </row>
    <row r="29" spans="1:4" ht="20.25" thickBot="1">
      <c r="A29" s="139" t="s">
        <v>206</v>
      </c>
      <c r="B29" s="135" t="s">
        <v>63</v>
      </c>
      <c r="C29" s="140" t="s">
        <v>10</v>
      </c>
      <c r="D29" s="21" t="s">
        <v>20</v>
      </c>
    </row>
  </sheetData>
  <sortState xmlns:xlrd2="http://schemas.microsoft.com/office/spreadsheetml/2017/richdata2" ref="A10:C29">
    <sortCondition ref="C10:C29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303" t="str">
        <f>JUV!A1</f>
        <v>LINKS</v>
      </c>
      <c r="B1" s="303"/>
      <c r="C1" s="303"/>
      <c r="D1" s="303"/>
      <c r="E1" s="303"/>
      <c r="F1" s="303"/>
      <c r="G1" s="303"/>
      <c r="H1" s="303"/>
      <c r="I1" s="10"/>
      <c r="J1" s="35"/>
    </row>
    <row r="2" spans="1:10">
      <c r="A2" s="310" t="str">
        <f>JUV!A2</f>
        <v>PINAMAR S.A.</v>
      </c>
      <c r="B2" s="310"/>
      <c r="C2" s="310"/>
      <c r="D2" s="310"/>
      <c r="E2" s="310"/>
      <c r="F2" s="310"/>
      <c r="G2" s="310"/>
      <c r="H2" s="310"/>
      <c r="I2" s="10"/>
      <c r="J2" s="35"/>
    </row>
    <row r="3" spans="1:10">
      <c r="A3" s="303" t="s">
        <v>7</v>
      </c>
      <c r="B3" s="303"/>
      <c r="C3" s="303"/>
      <c r="D3" s="303"/>
      <c r="E3" s="303"/>
      <c r="F3" s="303"/>
      <c r="G3" s="303"/>
      <c r="H3" s="303"/>
      <c r="I3" s="10"/>
      <c r="J3" s="35"/>
    </row>
    <row r="4" spans="1:10">
      <c r="A4" s="311" t="s">
        <v>11</v>
      </c>
      <c r="B4" s="311"/>
      <c r="C4" s="311"/>
      <c r="D4" s="311"/>
      <c r="E4" s="311"/>
      <c r="F4" s="311"/>
      <c r="G4" s="311"/>
      <c r="H4" s="311"/>
      <c r="I4" s="10"/>
      <c r="J4" s="35"/>
    </row>
    <row r="5" spans="1:10">
      <c r="A5" s="303" t="str">
        <f>JUV!A5</f>
        <v>DOS VUELTAS DE 9 HOYOS MEDAL PLAY</v>
      </c>
      <c r="B5" s="303"/>
      <c r="C5" s="303"/>
      <c r="D5" s="303"/>
      <c r="E5" s="303"/>
      <c r="F5" s="303"/>
      <c r="G5" s="303"/>
      <c r="H5" s="303"/>
      <c r="I5" s="10"/>
      <c r="J5" s="35"/>
    </row>
    <row r="6" spans="1:10" ht="20.25" thickBot="1">
      <c r="A6" s="303" t="str">
        <f>JUV!A6</f>
        <v>LUNES 10 DE OCTUBRE DE 2022</v>
      </c>
      <c r="B6" s="303"/>
      <c r="C6" s="303"/>
      <c r="D6" s="303"/>
      <c r="E6" s="303"/>
      <c r="F6" s="303"/>
      <c r="G6" s="303"/>
      <c r="H6" s="303"/>
      <c r="I6" s="10"/>
      <c r="J6" s="35"/>
    </row>
    <row r="7" spans="1:10" ht="20.25" hidden="1" thickBot="1">
      <c r="A7" s="304" t="e">
        <f>JUV!#REF!</f>
        <v>#REF!</v>
      </c>
      <c r="B7" s="305"/>
      <c r="C7" s="305"/>
      <c r="D7" s="305"/>
      <c r="E7" s="305"/>
      <c r="F7" s="305"/>
      <c r="G7" s="305"/>
      <c r="H7" s="306"/>
      <c r="I7" s="10"/>
      <c r="J7" s="35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5"/>
    </row>
    <row r="9" spans="1:10" ht="20.100000000000001" hidden="1" customHeight="1" thickBot="1">
      <c r="A9" s="14" t="e">
        <f>JUV!#REF!</f>
        <v>#REF!</v>
      </c>
      <c r="B9" s="19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1" t="s">
        <v>15</v>
      </c>
      <c r="J9" s="35"/>
    </row>
    <row r="10" spans="1:10" ht="20.100000000000001" hidden="1" customHeight="1" thickBot="1">
      <c r="A10" s="14" t="e">
        <f>JUV!#REF!</f>
        <v>#REF!</v>
      </c>
      <c r="B10" s="19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1" t="s">
        <v>16</v>
      </c>
      <c r="J10" s="35"/>
    </row>
    <row r="11" spans="1:10" ht="20.100000000000001" hidden="1" customHeight="1" thickBot="1">
      <c r="A11" s="14"/>
      <c r="B11" s="19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1" t="s">
        <v>17</v>
      </c>
      <c r="J11" s="35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1" t="s">
        <v>18</v>
      </c>
      <c r="J12" s="35"/>
    </row>
    <row r="13" spans="1:10" ht="20.25" thickBot="1">
      <c r="A13" s="304" t="str">
        <f>JUV!A8</f>
        <v>CABALLEROS JUVENILES (Clases 97- 98- 99- 00 - 01 - 02 y 03)</v>
      </c>
      <c r="B13" s="305"/>
      <c r="C13" s="305"/>
      <c r="D13" s="305"/>
      <c r="E13" s="305"/>
      <c r="F13" s="305"/>
      <c r="G13" s="305"/>
      <c r="H13" s="306"/>
      <c r="I13" s="1"/>
      <c r="J13" s="35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5"/>
    </row>
    <row r="15" spans="1:10" ht="20.100000000000001" customHeight="1" thickBot="1">
      <c r="A15" s="14" t="str">
        <f>JUV!A10</f>
        <v>MORUA CARIAC MATEO</v>
      </c>
      <c r="B15" s="19" t="str">
        <f>JUV!B10</f>
        <v>SPGC</v>
      </c>
      <c r="C15" s="25">
        <f>JUV!C10</f>
        <v>37110</v>
      </c>
      <c r="D15" s="20">
        <f>JUV!D10</f>
        <v>6</v>
      </c>
      <c r="E15" s="20">
        <f>JUV!E10</f>
        <v>40</v>
      </c>
      <c r="F15" s="20">
        <f>JUV!F10</f>
        <v>42</v>
      </c>
      <c r="G15" s="20">
        <f>JUV!G10</f>
        <v>82</v>
      </c>
      <c r="H15" s="28" t="s">
        <v>10</v>
      </c>
      <c r="I15" s="11" t="s">
        <v>15</v>
      </c>
      <c r="J15" s="35"/>
    </row>
    <row r="16" spans="1:10" ht="20.100000000000001" customHeight="1" thickBot="1">
      <c r="A16" s="14" t="str">
        <f>JUV!A11</f>
        <v>ROMERO GONZALO</v>
      </c>
      <c r="B16" s="19" t="str">
        <f>JUV!B11</f>
        <v>GCD</v>
      </c>
      <c r="C16" s="25">
        <f>JUV!C11</f>
        <v>37346</v>
      </c>
      <c r="D16" s="20">
        <f>JUV!D11</f>
        <v>11</v>
      </c>
      <c r="E16" s="20">
        <f>JUV!E11</f>
        <v>48</v>
      </c>
      <c r="F16" s="20">
        <f>JUV!F11</f>
        <v>42</v>
      </c>
      <c r="G16" s="20">
        <f>JUV!G11</f>
        <v>90</v>
      </c>
      <c r="H16" s="28" t="s">
        <v>10</v>
      </c>
      <c r="I16" s="11" t="s">
        <v>16</v>
      </c>
      <c r="J16" s="35"/>
    </row>
    <row r="17" spans="1:10" ht="20.100000000000001" hidden="1" customHeight="1" thickBot="1">
      <c r="A17" s="14"/>
      <c r="B17" s="19"/>
      <c r="C17" s="25"/>
      <c r="D17" s="20"/>
      <c r="E17" s="20"/>
      <c r="F17" s="20"/>
      <c r="G17" s="20">
        <f>SUM(E17:F17)</f>
        <v>0</v>
      </c>
      <c r="H17" s="28">
        <f>SUM(G17-D17)</f>
        <v>0</v>
      </c>
      <c r="I17" s="11" t="s">
        <v>17</v>
      </c>
      <c r="J17" s="35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SUM(E18:F18)</f>
        <v>0</v>
      </c>
      <c r="H18" s="28">
        <f>SUM(G18-D18)</f>
        <v>0</v>
      </c>
      <c r="I18" s="11" t="s">
        <v>18</v>
      </c>
      <c r="J18" s="35"/>
    </row>
    <row r="19" spans="1:10" ht="20.25" hidden="1" thickBot="1">
      <c r="A19" s="304" t="e">
        <f>JUV!#REF!</f>
        <v>#REF!</v>
      </c>
      <c r="B19" s="305"/>
      <c r="C19" s="305"/>
      <c r="D19" s="305"/>
      <c r="E19" s="305"/>
      <c r="F19" s="305"/>
      <c r="G19" s="305"/>
      <c r="H19" s="306"/>
      <c r="I19" s="1"/>
      <c r="J19" s="35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5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5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5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5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5"/>
    </row>
    <row r="25" spans="1:10" ht="20.25" thickBot="1">
      <c r="A25" s="304" t="str">
        <f>'M 18'!A8</f>
        <v>CABALLEROS MENORES (Clases 04 - 05 y 06)</v>
      </c>
      <c r="B25" s="305"/>
      <c r="C25" s="305"/>
      <c r="D25" s="305"/>
      <c r="E25" s="305"/>
      <c r="F25" s="305"/>
      <c r="G25" s="305"/>
      <c r="H25" s="306"/>
      <c r="I25" s="1"/>
      <c r="J25" s="35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5"/>
    </row>
    <row r="27" spans="1:10" ht="20.100000000000001" customHeight="1" thickBot="1">
      <c r="A27" s="14" t="str">
        <f>'M 18'!A10</f>
        <v>BERCHOT TOMAS</v>
      </c>
      <c r="B27" s="19" t="str">
        <f>'M 18'!B10</f>
        <v>MDPGC</v>
      </c>
      <c r="C27" s="25">
        <f>'M 18'!C10</f>
        <v>38884</v>
      </c>
      <c r="D27" s="20">
        <f>'M 18'!D10</f>
        <v>1</v>
      </c>
      <c r="E27" s="20">
        <f>'M 18'!E10</f>
        <v>35</v>
      </c>
      <c r="F27" s="20">
        <f>'M 18'!F10</f>
        <v>39</v>
      </c>
      <c r="G27" s="20">
        <f>'M 18'!G10</f>
        <v>74</v>
      </c>
      <c r="H27" s="28" t="s">
        <v>10</v>
      </c>
      <c r="I27" s="11" t="s">
        <v>15</v>
      </c>
      <c r="J27" s="35"/>
    </row>
    <row r="28" spans="1:10" ht="20.100000000000001" customHeight="1" thickBot="1">
      <c r="A28" s="14" t="str">
        <f>'M 18'!A11</f>
        <v>ORTALE FELIPE</v>
      </c>
      <c r="B28" s="19" t="str">
        <f>'M 18'!B11</f>
        <v>NGC</v>
      </c>
      <c r="C28" s="25">
        <f>'M 18'!C11</f>
        <v>38888</v>
      </c>
      <c r="D28" s="20">
        <f>'M 18'!D11</f>
        <v>4</v>
      </c>
      <c r="E28" s="20">
        <f>'M 18'!E11</f>
        <v>38</v>
      </c>
      <c r="F28" s="20">
        <f>'M 18'!F11</f>
        <v>37</v>
      </c>
      <c r="G28" s="20">
        <f>'M 18'!G11</f>
        <v>75</v>
      </c>
      <c r="H28" s="28" t="s">
        <v>10</v>
      </c>
      <c r="I28" s="11" t="s">
        <v>16</v>
      </c>
      <c r="J28" s="35"/>
    </row>
    <row r="29" spans="1:10" ht="20.100000000000001" customHeight="1" thickBot="1">
      <c r="A29" s="14" t="s">
        <v>99</v>
      </c>
      <c r="B29" s="19" t="s">
        <v>63</v>
      </c>
      <c r="C29" s="25">
        <v>38848</v>
      </c>
      <c r="D29" s="20">
        <v>15</v>
      </c>
      <c r="E29" s="20">
        <v>41</v>
      </c>
      <c r="F29" s="20">
        <v>40</v>
      </c>
      <c r="G29" s="20">
        <f>SUM(E29:F29)</f>
        <v>81</v>
      </c>
      <c r="H29" s="28">
        <f>SUM(G29-D29)</f>
        <v>66</v>
      </c>
      <c r="I29" s="11" t="s">
        <v>17</v>
      </c>
      <c r="J29" s="35"/>
    </row>
    <row r="30" spans="1:10" ht="20.100000000000001" customHeight="1" thickBot="1">
      <c r="A30" s="14" t="s">
        <v>98</v>
      </c>
      <c r="B30" s="19" t="s">
        <v>63</v>
      </c>
      <c r="C30" s="25">
        <v>38079</v>
      </c>
      <c r="D30" s="20">
        <v>14</v>
      </c>
      <c r="E30" s="20">
        <v>43</v>
      </c>
      <c r="F30" s="20">
        <v>42</v>
      </c>
      <c r="G30" s="20">
        <f>SUM(E30:F30)</f>
        <v>85</v>
      </c>
      <c r="H30" s="28">
        <f>SUM(G30-D30)</f>
        <v>71</v>
      </c>
      <c r="I30" s="11" t="s">
        <v>18</v>
      </c>
      <c r="J30" s="35"/>
    </row>
    <row r="31" spans="1:10" ht="20.25" thickBot="1">
      <c r="A31" s="304" t="str">
        <f>'M 15'!A7:H7</f>
        <v>CABALLEROS MENORES DE 15 AÑOS (Clases 07 y Posteiroes)</v>
      </c>
      <c r="B31" s="305"/>
      <c r="C31" s="305"/>
      <c r="D31" s="305"/>
      <c r="E31" s="305"/>
      <c r="F31" s="305"/>
      <c r="G31" s="305"/>
      <c r="H31" s="306"/>
      <c r="I31" s="1"/>
      <c r="J31" s="35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3"/>
      <c r="J32" s="35"/>
    </row>
    <row r="33" spans="1:10" ht="20.100000000000001" customHeight="1" thickBot="1">
      <c r="A33" s="14" t="str">
        <f>'M 15'!A9</f>
        <v>GIMENEZ QUIROGA GONZALO</v>
      </c>
      <c r="B33" s="19" t="str">
        <f>'M 15'!B9</f>
        <v>NGC</v>
      </c>
      <c r="C33" s="25">
        <f>'M 15'!C9</f>
        <v>39105</v>
      </c>
      <c r="D33" s="20">
        <f>'M 15'!D9</f>
        <v>3</v>
      </c>
      <c r="E33" s="20">
        <f>'M 15'!E9</f>
        <v>36</v>
      </c>
      <c r="F33" s="20">
        <f>'M 15'!F9</f>
        <v>36</v>
      </c>
      <c r="G33" s="20">
        <f>'M 15'!G9</f>
        <v>72</v>
      </c>
      <c r="H33" s="28" t="s">
        <v>10</v>
      </c>
      <c r="I33" s="11" t="s">
        <v>15</v>
      </c>
      <c r="J33" s="35"/>
    </row>
    <row r="34" spans="1:10" ht="20.100000000000001" customHeight="1" thickBot="1">
      <c r="A34" s="14" t="str">
        <f>'M 15'!A10</f>
        <v>PATTI NICOLAS</v>
      </c>
      <c r="B34" s="19" t="str">
        <f>'M 15'!B10</f>
        <v>SPGC</v>
      </c>
      <c r="C34" s="25">
        <f>'M 15'!C10</f>
        <v>39770</v>
      </c>
      <c r="D34" s="20">
        <f>'M 15'!D10</f>
        <v>8</v>
      </c>
      <c r="E34" s="20">
        <f>'M 15'!E10</f>
        <v>36</v>
      </c>
      <c r="F34" s="20">
        <f>'M 15'!F10</f>
        <v>41</v>
      </c>
      <c r="G34" s="20">
        <f>'M 15'!G10</f>
        <v>77</v>
      </c>
      <c r="H34" s="28" t="s">
        <v>10</v>
      </c>
      <c r="I34" s="11" t="s">
        <v>16</v>
      </c>
      <c r="J34" s="35"/>
    </row>
    <row r="35" spans="1:10" ht="20.100000000000001" customHeight="1" thickBot="1">
      <c r="A35" s="14" t="s">
        <v>110</v>
      </c>
      <c r="B35" s="19" t="s">
        <v>111</v>
      </c>
      <c r="C35" s="25">
        <v>39709</v>
      </c>
      <c r="D35" s="20">
        <v>60</v>
      </c>
      <c r="E35" s="20">
        <v>62</v>
      </c>
      <c r="F35" s="20">
        <v>57</v>
      </c>
      <c r="G35" s="20">
        <f>SUM(E35:F35)</f>
        <v>119</v>
      </c>
      <c r="H35" s="28">
        <f>SUM(G35-D35)</f>
        <v>59</v>
      </c>
      <c r="I35" s="11" t="s">
        <v>17</v>
      </c>
      <c r="J35" s="35"/>
    </row>
    <row r="36" spans="1:10" ht="20.100000000000001" customHeight="1" thickBot="1">
      <c r="A36" s="14" t="s">
        <v>108</v>
      </c>
      <c r="B36" s="19" t="s">
        <v>109</v>
      </c>
      <c r="C36" s="25">
        <v>39777</v>
      </c>
      <c r="D36" s="20">
        <v>34</v>
      </c>
      <c r="E36" s="20">
        <v>44</v>
      </c>
      <c r="F36" s="20">
        <v>49</v>
      </c>
      <c r="G36" s="20">
        <f>SUM(E36:F36)</f>
        <v>93</v>
      </c>
      <c r="H36" s="28">
        <f>SUM(G36-D36)</f>
        <v>59</v>
      </c>
      <c r="I36" s="11" t="s">
        <v>18</v>
      </c>
      <c r="J36" s="35"/>
    </row>
    <row r="37" spans="1:10" ht="20.25" thickBot="1">
      <c r="A37" s="307" t="str">
        <f>'M 13'!A8:H8</f>
        <v>CABALLEROS MENORES DE 13 AÑOS (CLASES 09 Y POSTERIROES)</v>
      </c>
      <c r="B37" s="308"/>
      <c r="C37" s="308"/>
      <c r="D37" s="308"/>
      <c r="E37" s="308"/>
      <c r="F37" s="308"/>
      <c r="G37" s="308"/>
      <c r="H37" s="309"/>
      <c r="I37" s="10"/>
      <c r="J37" s="35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5"/>
    </row>
    <row r="39" spans="1:10" ht="20.100000000000001" customHeight="1" thickBot="1">
      <c r="A39" s="14" t="str">
        <f>'M 13'!A10</f>
        <v>RAMPEZZOTTI BARTOLOME</v>
      </c>
      <c r="B39" s="19" t="str">
        <f>'M 13'!B10</f>
        <v>TGC</v>
      </c>
      <c r="C39" s="25">
        <f>'M 13'!C10</f>
        <v>40007</v>
      </c>
      <c r="D39" s="20">
        <f>'M 13'!D10</f>
        <v>7</v>
      </c>
      <c r="E39" s="20">
        <f>'M 13'!E10</f>
        <v>39</v>
      </c>
      <c r="F39" s="20">
        <f>'M 13'!F10</f>
        <v>38</v>
      </c>
      <c r="G39" s="20">
        <f>'M 13'!G10</f>
        <v>77</v>
      </c>
      <c r="H39" s="28" t="s">
        <v>10</v>
      </c>
      <c r="I39" s="11" t="s">
        <v>15</v>
      </c>
      <c r="J39" s="35"/>
    </row>
    <row r="40" spans="1:10" ht="20.100000000000001" customHeight="1" thickBot="1">
      <c r="A40" s="14" t="str">
        <f>'M 13'!A11</f>
        <v>GUERENDIAIN FERMIN</v>
      </c>
      <c r="B40" s="19" t="str">
        <f>'M 13'!B11</f>
        <v>EVTGC</v>
      </c>
      <c r="C40" s="25">
        <f>'M 13'!C11</f>
        <v>40163</v>
      </c>
      <c r="D40" s="20">
        <f>'M 13'!D11</f>
        <v>4</v>
      </c>
      <c r="E40" s="20">
        <f>'M 13'!E11</f>
        <v>44</v>
      </c>
      <c r="F40" s="20">
        <f>'M 13'!F11</f>
        <v>36</v>
      </c>
      <c r="G40" s="20">
        <f>'M 13'!G11</f>
        <v>80</v>
      </c>
      <c r="H40" s="28" t="s">
        <v>10</v>
      </c>
      <c r="I40" s="11" t="s">
        <v>16</v>
      </c>
      <c r="J40" s="35"/>
    </row>
    <row r="41" spans="1:10" ht="20.100000000000001" customHeight="1" thickBot="1">
      <c r="A41" s="14" t="s">
        <v>116</v>
      </c>
      <c r="B41" s="19" t="s">
        <v>83</v>
      </c>
      <c r="C41" s="25">
        <v>40413</v>
      </c>
      <c r="D41" s="20">
        <v>11</v>
      </c>
      <c r="E41" s="20">
        <v>44</v>
      </c>
      <c r="F41" s="20">
        <v>38</v>
      </c>
      <c r="G41" s="20">
        <f>SUM(E41:F41)</f>
        <v>82</v>
      </c>
      <c r="H41" s="28">
        <f>SUM(G41-D41)</f>
        <v>71</v>
      </c>
      <c r="I41" s="11" t="s">
        <v>17</v>
      </c>
      <c r="J41" s="35"/>
    </row>
    <row r="42" spans="1:10" ht="20.100000000000001" customHeight="1" thickBot="1">
      <c r="A42" s="14" t="s">
        <v>115</v>
      </c>
      <c r="B42" s="19" t="s">
        <v>76</v>
      </c>
      <c r="C42" s="25">
        <v>39867</v>
      </c>
      <c r="D42" s="20">
        <v>11</v>
      </c>
      <c r="E42" s="20">
        <v>40</v>
      </c>
      <c r="F42" s="20">
        <v>42</v>
      </c>
      <c r="G42" s="20">
        <f>SUM(E42:F42)</f>
        <v>82</v>
      </c>
      <c r="H42" s="28">
        <f>SUM(G42-D42)</f>
        <v>71</v>
      </c>
      <c r="I42" s="11" t="s">
        <v>18</v>
      </c>
      <c r="J42" s="35"/>
    </row>
    <row r="43" spans="1:10" ht="20.25" thickBot="1">
      <c r="A43" s="304" t="str">
        <f>'M 15'!A24:H24</f>
        <v>DAMAS CATEGORIA UNICA</v>
      </c>
      <c r="B43" s="305"/>
      <c r="C43" s="305"/>
      <c r="D43" s="305"/>
      <c r="E43" s="305"/>
      <c r="F43" s="305"/>
      <c r="G43" s="305"/>
      <c r="H43" s="306"/>
      <c r="I43" s="13"/>
      <c r="J43" s="35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5"/>
    </row>
    <row r="45" spans="1:10" ht="20.100000000000001" customHeight="1" thickBot="1">
      <c r="A45" s="14" t="str">
        <f>'M 15'!A26</f>
        <v>RAMPOLDI SARA ALESSIA</v>
      </c>
      <c r="B45" s="19" t="str">
        <f>'M 15'!B26</f>
        <v>CMDP</v>
      </c>
      <c r="C45" s="25">
        <f>'M 15'!C26</f>
        <v>38986</v>
      </c>
      <c r="D45" s="20">
        <f>'M 15'!D26</f>
        <v>1</v>
      </c>
      <c r="E45" s="20">
        <f>'M 15'!E26</f>
        <v>37</v>
      </c>
      <c r="F45" s="20">
        <f>'M 15'!F26</f>
        <v>37</v>
      </c>
      <c r="G45" s="20">
        <f>'M 15'!G26</f>
        <v>74</v>
      </c>
      <c r="H45" s="28" t="s">
        <v>10</v>
      </c>
      <c r="I45" s="11" t="s">
        <v>15</v>
      </c>
      <c r="J45" s="35"/>
    </row>
    <row r="46" spans="1:10" ht="20.100000000000001" customHeight="1" thickBot="1">
      <c r="A46" s="14" t="str">
        <f>'M 15'!A27</f>
        <v>MARTIN IARA</v>
      </c>
      <c r="B46" s="19" t="str">
        <f>'M 15'!B27</f>
        <v>CMDP</v>
      </c>
      <c r="C46" s="25">
        <f>'M 15'!C27</f>
        <v>38873</v>
      </c>
      <c r="D46" s="20">
        <f>'M 15'!D27</f>
        <v>2</v>
      </c>
      <c r="E46" s="20">
        <f>'M 15'!E27</f>
        <v>39</v>
      </c>
      <c r="F46" s="20">
        <f>'M 15'!F27</f>
        <v>41</v>
      </c>
      <c r="G46" s="20">
        <f>'M 15'!G27</f>
        <v>80</v>
      </c>
      <c r="H46" s="28" t="s">
        <v>10</v>
      </c>
      <c r="I46" s="11" t="s">
        <v>16</v>
      </c>
      <c r="J46" s="35"/>
    </row>
    <row r="47" spans="1:10" ht="20.100000000000001" customHeight="1" thickBot="1">
      <c r="A47" s="14" t="s">
        <v>216</v>
      </c>
      <c r="B47" s="19" t="s">
        <v>111</v>
      </c>
      <c r="C47" s="25">
        <v>40267</v>
      </c>
      <c r="D47" s="20">
        <v>42</v>
      </c>
      <c r="E47" s="20">
        <v>58</v>
      </c>
      <c r="F47" s="20">
        <v>52</v>
      </c>
      <c r="G47" s="20">
        <f>SUM(E47:F47)</f>
        <v>110</v>
      </c>
      <c r="H47" s="28">
        <f>SUM(G47-D47)</f>
        <v>68</v>
      </c>
      <c r="I47" s="11" t="s">
        <v>17</v>
      </c>
      <c r="J47" s="35"/>
    </row>
    <row r="48" spans="1:10" ht="20.100000000000001" customHeight="1" thickBot="1">
      <c r="A48" s="14" t="s">
        <v>213</v>
      </c>
      <c r="B48" s="19" t="s">
        <v>63</v>
      </c>
      <c r="C48" s="25">
        <v>39932</v>
      </c>
      <c r="D48" s="20">
        <v>12</v>
      </c>
      <c r="E48" s="20">
        <v>43</v>
      </c>
      <c r="F48" s="20">
        <v>40</v>
      </c>
      <c r="G48" s="20">
        <f>SUM(E48:F48)</f>
        <v>83</v>
      </c>
      <c r="H48" s="28">
        <f>SUM(G48-D48)</f>
        <v>71</v>
      </c>
      <c r="I48" s="11" t="s">
        <v>18</v>
      </c>
      <c r="J48" s="35"/>
    </row>
  </sheetData>
  <sortState xmlns:xlrd2="http://schemas.microsoft.com/office/spreadsheetml/2017/richdata2" ref="A41:F42">
    <sortCondition descending="1" ref="A41:A42"/>
  </sortState>
  <mergeCells count="13">
    <mergeCell ref="A5:H5"/>
    <mergeCell ref="A6:H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7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303" t="str">
        <f>JUV!A1</f>
        <v>LINKS</v>
      </c>
      <c r="B1" s="303"/>
      <c r="C1" s="303"/>
      <c r="D1" s="303"/>
      <c r="E1" s="59"/>
      <c r="H1" s="35"/>
    </row>
    <row r="2" spans="1:8" ht="19.5">
      <c r="A2" s="303" t="str">
        <f>JUV!A2</f>
        <v>PINAMAR S.A.</v>
      </c>
      <c r="B2" s="303"/>
      <c r="C2" s="303"/>
      <c r="D2" s="303"/>
      <c r="E2" s="59"/>
      <c r="H2" s="35"/>
    </row>
    <row r="3" spans="1:8" ht="19.5">
      <c r="A3" s="303" t="str">
        <f>JUV!A3</f>
        <v>FEDERACION REGIONAL DE GOLF MAR Y SIERRAS</v>
      </c>
      <c r="B3" s="303"/>
      <c r="C3" s="303"/>
      <c r="D3" s="303"/>
      <c r="E3" s="59"/>
      <c r="H3" s="35"/>
    </row>
    <row r="4" spans="1:8" ht="19.5">
      <c r="A4" s="311" t="s">
        <v>12</v>
      </c>
      <c r="B4" s="311"/>
      <c r="C4" s="311"/>
      <c r="D4" s="311"/>
      <c r="E4" s="59"/>
      <c r="H4" s="35"/>
    </row>
    <row r="5" spans="1:8" ht="19.5">
      <c r="A5" s="303" t="s">
        <v>14</v>
      </c>
      <c r="B5" s="303"/>
      <c r="C5" s="303"/>
      <c r="D5" s="303"/>
      <c r="E5" s="59"/>
      <c r="H5" s="35"/>
    </row>
    <row r="6" spans="1:8" ht="19.5">
      <c r="A6" s="303" t="str">
        <f>JUV!A6</f>
        <v>LUNES 10 DE OCTUBRE DE 2022</v>
      </c>
      <c r="B6" s="303"/>
      <c r="C6" s="303"/>
      <c r="D6" s="303"/>
      <c r="E6" s="59"/>
      <c r="H6" s="35"/>
    </row>
    <row r="7" spans="1:8" ht="20.25" thickBot="1">
      <c r="A7" s="36"/>
      <c r="B7" s="52"/>
      <c r="C7" s="36"/>
      <c r="D7" s="52"/>
      <c r="E7" s="59"/>
      <c r="H7" s="35"/>
    </row>
    <row r="8" spans="1:8" ht="20.25" thickBot="1">
      <c r="A8" s="304" t="str">
        <f>ALBATROS!A14</f>
        <v>ALBATROS - DAMAS CLASES 09 - 10 -</v>
      </c>
      <c r="B8" s="305"/>
      <c r="C8" s="305"/>
      <c r="D8" s="305"/>
      <c r="E8" s="305"/>
      <c r="F8" s="306"/>
      <c r="H8" s="35"/>
    </row>
    <row r="9" spans="1:8" s="36" customFormat="1" ht="20.25" thickBot="1">
      <c r="A9" s="16" t="s">
        <v>6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str">
        <f>ALBATROS!A16</f>
        <v>PORCEL ALFONSINA</v>
      </c>
      <c r="B10" s="49" t="str">
        <f>ALBATROS!B16</f>
        <v>SPGC</v>
      </c>
      <c r="C10" s="38">
        <f>ALBATROS!C16</f>
        <v>40415</v>
      </c>
      <c r="D10" s="49">
        <f>ALBATROS!D16</f>
        <v>21</v>
      </c>
      <c r="E10" s="61">
        <f>ALBATROS!E16</f>
        <v>57</v>
      </c>
      <c r="F10" s="60" t="s">
        <v>10</v>
      </c>
      <c r="G10" s="11" t="s">
        <v>15</v>
      </c>
      <c r="H10" s="35"/>
    </row>
    <row r="11" spans="1:8" ht="20.25" thickBot="1">
      <c r="A11" s="37" t="str">
        <f>ALBATROS!A17</f>
        <v>MA KARTHE PUCILLO MIA</v>
      </c>
      <c r="B11" s="49" t="str">
        <f>ALBATROS!B17</f>
        <v>NGC</v>
      </c>
      <c r="C11" s="38">
        <f>ALBATROS!C17</f>
        <v>40267</v>
      </c>
      <c r="D11" s="49">
        <f>ALBATROS!D17</f>
        <v>28</v>
      </c>
      <c r="E11" s="61">
        <f>ALBATROS!E17</f>
        <v>58</v>
      </c>
      <c r="F11" s="60" t="s">
        <v>10</v>
      </c>
      <c r="G11" s="11" t="s">
        <v>16</v>
      </c>
      <c r="H11" s="35"/>
    </row>
    <row r="12" spans="1:8" ht="20.25" thickBot="1">
      <c r="A12" s="37" t="str">
        <f>ALBATROS!A18</f>
        <v>TRIGO FELICITAS</v>
      </c>
      <c r="B12" s="49" t="str">
        <f>ALBATROS!B18</f>
        <v>GCD</v>
      </c>
      <c r="C12" s="38">
        <f>ALBATROS!C18</f>
        <v>40200</v>
      </c>
      <c r="D12" s="49">
        <f>ALBATROS!D18</f>
        <v>24</v>
      </c>
      <c r="E12" s="61">
        <f>ALBATROS!E18</f>
        <v>71</v>
      </c>
      <c r="F12" s="62">
        <f>(E12-D12)</f>
        <v>47</v>
      </c>
      <c r="G12" s="11" t="s">
        <v>17</v>
      </c>
      <c r="H12" s="35"/>
    </row>
    <row r="13" spans="1:8" ht="19.5" thickBot="1">
      <c r="C13" s="40"/>
      <c r="E13" s="59"/>
      <c r="H13" s="35"/>
    </row>
    <row r="14" spans="1:8" ht="20.25" thickBot="1">
      <c r="A14" s="304" t="str">
        <f>ALBATROS!A8</f>
        <v>ALBATROS - CABALLEROS CLASES 09 - 10 -</v>
      </c>
      <c r="B14" s="305"/>
      <c r="C14" s="305"/>
      <c r="D14" s="305"/>
      <c r="E14" s="305"/>
      <c r="F14" s="306"/>
      <c r="H14" s="35"/>
    </row>
    <row r="15" spans="1:8" s="52" customFormat="1" ht="20.25" thickBot="1">
      <c r="A15" s="16" t="s">
        <v>0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  <c r="H15" s="35"/>
    </row>
    <row r="16" spans="1:8" ht="20.25" thickBot="1">
      <c r="A16" s="37" t="str">
        <f>ALBATROS!A10</f>
        <v>PORTIS SANTIAGO</v>
      </c>
      <c r="B16" s="49" t="str">
        <f>ALBATROS!B10</f>
        <v>CMDP</v>
      </c>
      <c r="C16" s="38">
        <f>ALBATROS!C10</f>
        <v>40175</v>
      </c>
      <c r="D16" s="49">
        <f>ALBATROS!D10</f>
        <v>9</v>
      </c>
      <c r="E16" s="61">
        <f>ALBATROS!E10</f>
        <v>43</v>
      </c>
      <c r="F16" s="60" t="s">
        <v>10</v>
      </c>
      <c r="G16" s="11" t="s">
        <v>15</v>
      </c>
      <c r="H16" s="35"/>
    </row>
    <row r="17" spans="1:8" ht="20.25" thickBot="1">
      <c r="A17" s="138" t="str">
        <f>ALBATROS!A11</f>
        <v>REYNOSA JOAQUIN</v>
      </c>
      <c r="B17" s="49" t="str">
        <f>ALBATROS!B11</f>
        <v>SPGC</v>
      </c>
      <c r="C17" s="38">
        <f>ALBATROS!C11</f>
        <v>40522</v>
      </c>
      <c r="D17" s="49">
        <f>ALBATROS!D11</f>
        <v>12</v>
      </c>
      <c r="E17" s="61">
        <f>ALBATROS!E11</f>
        <v>51</v>
      </c>
      <c r="F17" s="60" t="s">
        <v>10</v>
      </c>
      <c r="G17" s="11" t="s">
        <v>16</v>
      </c>
      <c r="H17" s="35"/>
    </row>
    <row r="18" spans="1:8" ht="20.25" hidden="1" thickBot="1">
      <c r="A18" s="37" t="str">
        <f>ALBATROS!A12</f>
        <v>ALVAREZ MARIANO JESUS</v>
      </c>
      <c r="B18" s="49" t="str">
        <f>ALBATROS!B12</f>
        <v>VGGC</v>
      </c>
      <c r="C18" s="38">
        <f>ALBATROS!C12</f>
        <v>40165</v>
      </c>
      <c r="D18" s="49" t="str">
        <f>ALBATROS!D12</f>
        <v>--</v>
      </c>
      <c r="E18" s="61" t="str">
        <f>ALBATROS!E12</f>
        <v>--</v>
      </c>
      <c r="F18" s="62" t="e">
        <f>(E18-D18)</f>
        <v>#VALUE!</v>
      </c>
      <c r="G18" s="11" t="s">
        <v>17</v>
      </c>
      <c r="H18" s="35"/>
    </row>
    <row r="19" spans="1:8" ht="19.5" thickBot="1">
      <c r="C19" s="40"/>
      <c r="E19" s="59"/>
      <c r="H19" s="35"/>
    </row>
    <row r="20" spans="1:8" ht="20.25" thickBot="1">
      <c r="A20" s="304" t="str">
        <f>EAGLES!A32</f>
        <v>EAGLES - DAMAS CLASES 11 - 12 -</v>
      </c>
      <c r="B20" s="305"/>
      <c r="C20" s="305"/>
      <c r="D20" s="305"/>
      <c r="E20" s="305"/>
      <c r="F20" s="306"/>
      <c r="H20" s="35"/>
    </row>
    <row r="21" spans="1:8" s="52" customFormat="1" ht="20.25" thickBot="1">
      <c r="A21" s="16" t="s">
        <v>6</v>
      </c>
      <c r="B21" s="55" t="s">
        <v>9</v>
      </c>
      <c r="C21" s="55" t="s">
        <v>21</v>
      </c>
      <c r="D21" s="56" t="s">
        <v>1</v>
      </c>
      <c r="E21" s="4" t="s">
        <v>4</v>
      </c>
      <c r="F21" s="4" t="s">
        <v>5</v>
      </c>
      <c r="H21" s="35"/>
    </row>
    <row r="22" spans="1:8" ht="20.25" thickBot="1">
      <c r="A22" s="37" t="str">
        <f>EAGLES!A34</f>
        <v>VEIGA MARTINA RENATA</v>
      </c>
      <c r="B22" s="49" t="str">
        <f>EAGLES!B34</f>
        <v>STGC</v>
      </c>
      <c r="C22" s="38">
        <f>EAGLES!C34</f>
        <v>41016</v>
      </c>
      <c r="D22" s="49">
        <f>EAGLES!D34</f>
        <v>10</v>
      </c>
      <c r="E22" s="61">
        <f>EAGLES!E34</f>
        <v>45</v>
      </c>
      <c r="F22" s="60" t="s">
        <v>10</v>
      </c>
      <c r="G22" s="11" t="s">
        <v>15</v>
      </c>
      <c r="H22" s="35"/>
    </row>
    <row r="23" spans="1:8" ht="20.25" thickBot="1">
      <c r="A23" s="37" t="str">
        <f>EAGLES!A35</f>
        <v>BIONDELLI ALLEGRA</v>
      </c>
      <c r="B23" s="49" t="str">
        <f>EAGLES!B35</f>
        <v>SPGC</v>
      </c>
      <c r="C23" s="38">
        <f>EAGLES!C35</f>
        <v>40616</v>
      </c>
      <c r="D23" s="49">
        <f>EAGLES!D35</f>
        <v>12</v>
      </c>
      <c r="E23" s="61">
        <f>EAGLES!E35</f>
        <v>50</v>
      </c>
      <c r="F23" s="60" t="s">
        <v>10</v>
      </c>
      <c r="G23" s="11" t="s">
        <v>16</v>
      </c>
      <c r="H23" s="35"/>
    </row>
    <row r="24" spans="1:8" ht="20.25" thickBot="1">
      <c r="A24" s="37" t="str">
        <f>EAGLES!A36</f>
        <v>RAMPEZZOTTI JUSTINA (U 6 H 28)</v>
      </c>
      <c r="B24" s="49" t="str">
        <f>EAGLES!B36</f>
        <v>TGC</v>
      </c>
      <c r="C24" s="38">
        <f>EAGLES!C36</f>
        <v>40917</v>
      </c>
      <c r="D24" s="49">
        <f>EAGLES!D36</f>
        <v>15</v>
      </c>
      <c r="E24" s="61">
        <f>EAGLES!E36</f>
        <v>56</v>
      </c>
      <c r="F24" s="62">
        <f>(E24-D24)</f>
        <v>41</v>
      </c>
      <c r="G24" s="11" t="s">
        <v>17</v>
      </c>
      <c r="H24" s="35"/>
    </row>
    <row r="25" spans="1:8" ht="19.5" thickBot="1">
      <c r="C25" s="40"/>
      <c r="E25" s="59"/>
      <c r="H25" s="35"/>
    </row>
    <row r="26" spans="1:8" ht="20.25" thickBot="1">
      <c r="A26" s="304" t="str">
        <f>EAGLES!A7</f>
        <v>EAGLES - CABALLEROS CLASES 11 - 12 -</v>
      </c>
      <c r="B26" s="305"/>
      <c r="C26" s="305"/>
      <c r="D26" s="305"/>
      <c r="E26" s="305"/>
      <c r="F26" s="306"/>
      <c r="H26" s="35"/>
    </row>
    <row r="27" spans="1:8" s="52" customFormat="1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H27" s="35"/>
    </row>
    <row r="28" spans="1:8" ht="20.25" thickBot="1">
      <c r="A28" s="37" t="str">
        <f>EAGLES!A9</f>
        <v>GOTI ALFONSO</v>
      </c>
      <c r="B28" s="49" t="str">
        <f>EAGLES!B9</f>
        <v>TGC</v>
      </c>
      <c r="C28" s="38">
        <f>EAGLES!C9</f>
        <v>40952</v>
      </c>
      <c r="D28" s="49">
        <f>EAGLES!D9</f>
        <v>6</v>
      </c>
      <c r="E28" s="61">
        <f>EAGLES!E9</f>
        <v>37</v>
      </c>
      <c r="F28" s="60" t="s">
        <v>10</v>
      </c>
      <c r="G28" s="11" t="s">
        <v>15</v>
      </c>
      <c r="H28" s="35"/>
    </row>
    <row r="29" spans="1:8" ht="20.25" thickBot="1">
      <c r="A29" s="37" t="str">
        <f>EAGLES!A10</f>
        <v>CRUZ AUGUSTO</v>
      </c>
      <c r="B29" s="49" t="str">
        <f>EAGLES!B10</f>
        <v>EVTGC</v>
      </c>
      <c r="C29" s="38">
        <f>EAGLES!C10</f>
        <v>40766</v>
      </c>
      <c r="D29" s="49">
        <f>EAGLES!D10</f>
        <v>5</v>
      </c>
      <c r="E29" s="61">
        <f>EAGLES!E10</f>
        <v>41</v>
      </c>
      <c r="F29" s="60" t="s">
        <v>10</v>
      </c>
      <c r="G29" s="11" t="s">
        <v>16</v>
      </c>
      <c r="H29" s="35"/>
    </row>
    <row r="30" spans="1:8" ht="20.25" thickBot="1">
      <c r="A30" s="37" t="s">
        <v>140</v>
      </c>
      <c r="B30" s="49" t="s">
        <v>111</v>
      </c>
      <c r="C30" s="38">
        <v>40969</v>
      </c>
      <c r="D30" s="49">
        <v>15</v>
      </c>
      <c r="E30" s="61">
        <v>52</v>
      </c>
      <c r="F30" s="62">
        <f>(E30-D30)</f>
        <v>37</v>
      </c>
      <c r="G30" s="11" t="s">
        <v>17</v>
      </c>
      <c r="H30" s="35"/>
    </row>
    <row r="31" spans="1:8" ht="19.5" thickBot="1">
      <c r="C31" s="40"/>
      <c r="E31" s="59"/>
      <c r="H31" s="35"/>
    </row>
    <row r="32" spans="1:8" ht="20.25" thickBot="1">
      <c r="A32" s="304" t="str">
        <f>BIRDIES!A29</f>
        <v>BIRDIES - DAMAS CLASES 2013 Y POSTERIORES</v>
      </c>
      <c r="B32" s="305"/>
      <c r="C32" s="305"/>
      <c r="D32" s="305"/>
      <c r="E32" s="305"/>
      <c r="F32" s="306"/>
      <c r="H32" s="35"/>
    </row>
    <row r="33" spans="1:8" s="52" customFormat="1" ht="20.25" thickBot="1">
      <c r="A33" s="16" t="s">
        <v>6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H33" s="35"/>
    </row>
    <row r="34" spans="1:8" ht="20.25" thickBot="1">
      <c r="A34" s="37" t="str">
        <f>BIRDIES!A31</f>
        <v>CEJAS AGOSTINA</v>
      </c>
      <c r="B34" s="49" t="str">
        <f>BIRDIES!B31</f>
        <v>STGC</v>
      </c>
      <c r="C34" s="38">
        <f>BIRDIES!C31</f>
        <v>41461</v>
      </c>
      <c r="D34" s="49">
        <f>BIRDIES!D31</f>
        <v>11</v>
      </c>
      <c r="E34" s="61">
        <f>BIRDIES!E31</f>
        <v>41</v>
      </c>
      <c r="F34" s="60" t="s">
        <v>10</v>
      </c>
      <c r="G34" s="11" t="s">
        <v>15</v>
      </c>
      <c r="H34" s="35"/>
    </row>
    <row r="35" spans="1:8" ht="20.25" thickBot="1">
      <c r="A35" s="37" t="str">
        <f>BIRDIES!A32</f>
        <v>LEOFANTI BIANCA EMILIA</v>
      </c>
      <c r="B35" s="49" t="str">
        <f>BIRDIES!B32</f>
        <v>SPGC</v>
      </c>
      <c r="C35" s="38">
        <f>BIRDIES!C32</f>
        <v>41423</v>
      </c>
      <c r="D35" s="49">
        <f>BIRDIES!D32</f>
        <v>22</v>
      </c>
      <c r="E35" s="61">
        <f>BIRDIES!E32</f>
        <v>49</v>
      </c>
      <c r="F35" s="60" t="s">
        <v>10</v>
      </c>
      <c r="G35" s="11" t="s">
        <v>16</v>
      </c>
      <c r="H35" s="35"/>
    </row>
    <row r="36" spans="1:8" ht="20.25" thickBot="1">
      <c r="A36" s="37" t="str">
        <f>BIRDIES!A33</f>
        <v>TRIGO VIOLETA</v>
      </c>
      <c r="B36" s="49" t="str">
        <f>BIRDIES!B33</f>
        <v>GCD</v>
      </c>
      <c r="C36" s="38">
        <f>BIRDIES!C33</f>
        <v>41369</v>
      </c>
      <c r="D36" s="49">
        <f>BIRDIES!D33</f>
        <v>22</v>
      </c>
      <c r="E36" s="61">
        <f>BIRDIES!E33</f>
        <v>62</v>
      </c>
      <c r="F36" s="62">
        <f>(E36-D36)</f>
        <v>40</v>
      </c>
      <c r="G36" s="11" t="s">
        <v>17</v>
      </c>
      <c r="H36" s="35"/>
    </row>
    <row r="37" spans="1:8" ht="20.25" thickBot="1">
      <c r="A37" s="44"/>
      <c r="B37" s="45"/>
      <c r="C37" s="46"/>
      <c r="D37" s="53"/>
      <c r="E37" s="59"/>
      <c r="H37" s="35"/>
    </row>
    <row r="38" spans="1:8" ht="20.25" thickBot="1">
      <c r="A38" s="304" t="str">
        <f>BIRDIES!A8</f>
        <v>BIRDIES - CABALLEROS CLASES 2013 Y POSTERIORES</v>
      </c>
      <c r="B38" s="305"/>
      <c r="C38" s="305"/>
      <c r="D38" s="305"/>
      <c r="E38" s="305"/>
      <c r="F38" s="306"/>
      <c r="H38" s="35"/>
    </row>
    <row r="39" spans="1:8" s="52" customFormat="1" ht="20.25" thickBot="1">
      <c r="A39" s="16" t="s">
        <v>0</v>
      </c>
      <c r="B39" s="55" t="s">
        <v>9</v>
      </c>
      <c r="C39" s="55" t="s">
        <v>21</v>
      </c>
      <c r="D39" s="56" t="s">
        <v>1</v>
      </c>
      <c r="E39" s="4" t="s">
        <v>4</v>
      </c>
      <c r="F39" s="4" t="s">
        <v>5</v>
      </c>
      <c r="H39" s="35"/>
    </row>
    <row r="40" spans="1:8" ht="20.25" thickBot="1">
      <c r="A40" s="37" t="str">
        <f>BIRDIES!A10</f>
        <v>CICCOLA FRANCESCO</v>
      </c>
      <c r="B40" s="49" t="str">
        <f>BIRDIES!B10</f>
        <v>ML</v>
      </c>
      <c r="C40" s="38">
        <f>BIRDIES!C10</f>
        <v>41277</v>
      </c>
      <c r="D40" s="49">
        <f>BIRDIES!D10</f>
        <v>-2</v>
      </c>
      <c r="E40" s="61">
        <f>BIRDIES!E10</f>
        <v>35</v>
      </c>
      <c r="F40" s="60" t="s">
        <v>10</v>
      </c>
      <c r="G40" s="11" t="s">
        <v>15</v>
      </c>
      <c r="H40" s="35"/>
    </row>
    <row r="41" spans="1:8" ht="20.25" thickBot="1">
      <c r="A41" s="37" t="str">
        <f>BIRDIES!A11</f>
        <v>JUAREZ GOÑI BENJAMIN</v>
      </c>
      <c r="B41" s="49" t="str">
        <f>BIRDIES!B11</f>
        <v>TGC</v>
      </c>
      <c r="C41" s="38">
        <f>BIRDIES!C11</f>
        <v>41730</v>
      </c>
      <c r="D41" s="49">
        <f>BIRDIES!D11</f>
        <v>7</v>
      </c>
      <c r="E41" s="61">
        <f>BIRDIES!E11</f>
        <v>44</v>
      </c>
      <c r="F41" s="60" t="s">
        <v>10</v>
      </c>
      <c r="G41" s="11" t="s">
        <v>16</v>
      </c>
      <c r="H41" s="35"/>
    </row>
    <row r="42" spans="1:8" ht="20.25" thickBot="1">
      <c r="A42" s="37" t="str">
        <f>BIRDIES!A12</f>
        <v>CHOCO HIPOLITO</v>
      </c>
      <c r="B42" s="49" t="str">
        <f>BIRDIES!B12</f>
        <v>CMDP</v>
      </c>
      <c r="C42" s="38">
        <f>BIRDIES!C12</f>
        <v>41592</v>
      </c>
      <c r="D42" s="49">
        <f>BIRDIES!D12</f>
        <v>15</v>
      </c>
      <c r="E42" s="61">
        <f>BIRDIES!E12</f>
        <v>45</v>
      </c>
      <c r="F42" s="62">
        <f>(E42-D42)</f>
        <v>30</v>
      </c>
      <c r="G42" s="11" t="s">
        <v>17</v>
      </c>
      <c r="H42" s="35"/>
    </row>
    <row r="43" spans="1:8" ht="19.5">
      <c r="A43" s="44"/>
      <c r="B43" s="45"/>
      <c r="C43" s="46"/>
      <c r="D43" s="53"/>
      <c r="E43" s="59"/>
      <c r="H43" s="35"/>
    </row>
    <row r="44" spans="1:8" ht="20.25" thickBot="1">
      <c r="A44" s="44"/>
      <c r="B44" s="45"/>
      <c r="C44" s="46"/>
      <c r="D44" s="53"/>
      <c r="E44" s="59"/>
      <c r="H44" s="35"/>
    </row>
    <row r="45" spans="1:8" ht="20.25" thickBot="1">
      <c r="A45" s="304" t="str">
        <f>PROMOCIONALES!A8</f>
        <v>PROMOCIONALES A HCP.</v>
      </c>
      <c r="B45" s="305"/>
      <c r="C45" s="305"/>
      <c r="D45" s="306"/>
      <c r="E45" s="59"/>
      <c r="H45" s="35"/>
    </row>
    <row r="46" spans="1:8" s="52" customFormat="1" ht="20.25" thickBot="1">
      <c r="A46" s="16" t="s">
        <v>6</v>
      </c>
      <c r="B46" s="55" t="s">
        <v>9</v>
      </c>
      <c r="C46" s="55" t="s">
        <v>21</v>
      </c>
      <c r="D46" s="89" t="s">
        <v>1</v>
      </c>
      <c r="E46" s="4" t="s">
        <v>4</v>
      </c>
      <c r="F46" s="4" t="s">
        <v>5</v>
      </c>
      <c r="H46" s="35"/>
    </row>
    <row r="47" spans="1:8" ht="20.25" thickBot="1">
      <c r="A47" s="37" t="str">
        <f>PROMOCIONALES!A10</f>
        <v>POLLERO SIMON</v>
      </c>
      <c r="B47" s="49" t="str">
        <f>PROMOCIONALES!B10</f>
        <v>TGC</v>
      </c>
      <c r="C47" s="38">
        <f>PROMOCIONALES!C10</f>
        <v>39442</v>
      </c>
      <c r="D47" s="90">
        <f>PROMOCIONALES!D10</f>
        <v>0</v>
      </c>
      <c r="E47" s="61">
        <f>PROMOCIONALES!E10</f>
        <v>54</v>
      </c>
      <c r="F47" s="60" t="s">
        <v>10</v>
      </c>
      <c r="G47" s="11" t="s">
        <v>15</v>
      </c>
      <c r="H47" s="35"/>
    </row>
    <row r="48" spans="1:8" ht="20.25" thickBot="1">
      <c r="A48" s="37" t="str">
        <f>PROMOCIONALES!A11</f>
        <v>VARELA FRANCISCO</v>
      </c>
      <c r="B48" s="49" t="str">
        <f>PROMOCIONALES!B11</f>
        <v>MDPGC</v>
      </c>
      <c r="C48" s="38">
        <f>PROMOCIONALES!C11</f>
        <v>38085</v>
      </c>
      <c r="D48" s="49">
        <f>PROMOCIONALES!D11</f>
        <v>0</v>
      </c>
      <c r="E48" s="61">
        <f>PROMOCIONALES!E11</f>
        <v>55</v>
      </c>
      <c r="F48" s="62">
        <f>(E48-D48)</f>
        <v>55</v>
      </c>
      <c r="G48" s="11" t="s">
        <v>17</v>
      </c>
      <c r="H48" s="35"/>
    </row>
    <row r="49" spans="1:8" ht="20.25" thickBot="1">
      <c r="A49" s="44"/>
      <c r="B49" s="45"/>
      <c r="C49" s="46"/>
      <c r="D49" s="53"/>
      <c r="E49" s="59"/>
      <c r="H49" s="35"/>
    </row>
    <row r="50" spans="1:8" ht="20.25" thickBot="1">
      <c r="A50" s="304" t="s">
        <v>13</v>
      </c>
      <c r="B50" s="305"/>
      <c r="C50" s="305"/>
      <c r="D50" s="306"/>
      <c r="E50" s="59"/>
      <c r="H50" s="35"/>
    </row>
    <row r="51" spans="1:8" ht="20.25" thickBot="1">
      <c r="A51" s="4" t="s">
        <v>0</v>
      </c>
      <c r="B51" s="4" t="s">
        <v>9</v>
      </c>
      <c r="C51" s="41" t="s">
        <v>10</v>
      </c>
      <c r="D51" s="4" t="s">
        <v>22</v>
      </c>
      <c r="E51" s="59"/>
      <c r="H51" s="35"/>
    </row>
    <row r="52" spans="1:8" ht="19.5">
      <c r="A52" s="37" t="str">
        <f>'5 H Y H.A. Y GGII'!A10</f>
        <v>REPETTO MANUEL</v>
      </c>
      <c r="B52" s="49" t="str">
        <f>'5 H Y H.A. Y GGII'!B10</f>
        <v>GCD</v>
      </c>
      <c r="C52" s="38" t="s">
        <v>10</v>
      </c>
      <c r="D52" s="39">
        <f>'5 H Y H.A. Y GGII'!C10</f>
        <v>27</v>
      </c>
      <c r="E52" s="59"/>
      <c r="H52" s="35"/>
    </row>
    <row r="53" spans="1:8" ht="19.5">
      <c r="A53" s="37" t="str">
        <f>'5 H Y H.A. Y GGII'!A11</f>
        <v>VIACAVA TOMAS</v>
      </c>
      <c r="B53" s="49" t="str">
        <f>'5 H Y H.A. Y GGII'!B11</f>
        <v>LPSA</v>
      </c>
      <c r="C53" s="38" t="s">
        <v>10</v>
      </c>
      <c r="D53" s="39">
        <f>'5 H Y H.A. Y GGII'!C11</f>
        <v>29</v>
      </c>
      <c r="E53" s="59"/>
      <c r="H53" s="35"/>
    </row>
    <row r="54" spans="1:8" ht="19.5">
      <c r="A54" s="37" t="str">
        <f>'5 H Y H.A. Y GGII'!A12</f>
        <v>RODRIGUEZ FERRO JUAN MARTIN</v>
      </c>
      <c r="B54" s="49" t="str">
        <f>'5 H Y H.A. Y GGII'!B12</f>
        <v>CEGL</v>
      </c>
      <c r="C54" s="38" t="s">
        <v>10</v>
      </c>
      <c r="D54" s="39">
        <f>'5 H Y H.A. Y GGII'!C12</f>
        <v>30</v>
      </c>
      <c r="E54" s="59"/>
      <c r="H54" s="35"/>
    </row>
    <row r="55" spans="1:8" ht="19.5">
      <c r="A55" s="37" t="str">
        <f>'5 H Y H.A. Y GGII'!A13</f>
        <v>CACERES FRANCESCO</v>
      </c>
      <c r="B55" s="49" t="str">
        <f>'5 H Y H.A. Y GGII'!B13</f>
        <v>LPSA</v>
      </c>
      <c r="C55" s="38" t="s">
        <v>10</v>
      </c>
      <c r="D55" s="39">
        <f>'5 H Y H.A. Y GGII'!C13</f>
        <v>32</v>
      </c>
      <c r="E55" s="59"/>
      <c r="H55" s="35"/>
    </row>
    <row r="56" spans="1:8" ht="19.5">
      <c r="A56" s="37" t="str">
        <f>'5 H Y H.A. Y GGII'!A14</f>
        <v>FUMBER FAUSTO</v>
      </c>
      <c r="B56" s="49" t="str">
        <f>'5 H Y H.A. Y GGII'!B14</f>
        <v>LPSA</v>
      </c>
      <c r="C56" s="38" t="s">
        <v>10</v>
      </c>
      <c r="D56" s="39">
        <f>'5 H Y H.A. Y GGII'!C14</f>
        <v>33</v>
      </c>
      <c r="E56" s="59"/>
      <c r="H56" s="35"/>
    </row>
    <row r="57" spans="1:8" ht="19.5">
      <c r="A57" s="37" t="str">
        <f>'5 H Y H.A. Y GGII'!A15</f>
        <v>FIGUEROA BAUTISTA</v>
      </c>
      <c r="B57" s="49" t="str">
        <f>'5 H Y H.A. Y GGII'!B15</f>
        <v>CMDP</v>
      </c>
      <c r="C57" s="38" t="s">
        <v>10</v>
      </c>
      <c r="D57" s="39">
        <f>'5 H Y H.A. Y GGII'!C15</f>
        <v>34</v>
      </c>
      <c r="E57" s="59"/>
      <c r="H57" s="35"/>
    </row>
    <row r="58" spans="1:8" ht="19.5">
      <c r="A58" s="37" t="str">
        <f>'5 H Y H.A. Y GGII'!A16</f>
        <v>RODRIGUEZ FRAGA JUAN MARTIN</v>
      </c>
      <c r="B58" s="49" t="str">
        <f>'5 H Y H.A. Y GGII'!B16</f>
        <v>VGGC</v>
      </c>
      <c r="C58" s="38" t="s">
        <v>10</v>
      </c>
      <c r="D58" s="39">
        <f>'5 H Y H.A. Y GGII'!C16</f>
        <v>35</v>
      </c>
      <c r="E58" s="59"/>
      <c r="H58" s="35"/>
    </row>
    <row r="59" spans="1:8" ht="19.5">
      <c r="A59" s="37" t="str">
        <f>'5 H Y H.A. Y GGII'!A17</f>
        <v>RODRIGUEZ JULIAN</v>
      </c>
      <c r="B59" s="49" t="str">
        <f>'5 H Y H.A. Y GGII'!B17</f>
        <v>CMDP</v>
      </c>
      <c r="C59" s="38" t="s">
        <v>10</v>
      </c>
      <c r="D59" s="39">
        <f>'5 H Y H.A. Y GGII'!C17</f>
        <v>36</v>
      </c>
      <c r="E59" s="59"/>
      <c r="H59" s="35"/>
    </row>
    <row r="60" spans="1:8" ht="19.5">
      <c r="A60" s="37" t="str">
        <f>'5 H Y H.A. Y GGII'!A18</f>
        <v>PORCEL RENZO</v>
      </c>
      <c r="B60" s="49" t="str">
        <f>'5 H Y H.A. Y GGII'!B18</f>
        <v>SPGC</v>
      </c>
      <c r="C60" s="38" t="s">
        <v>10</v>
      </c>
      <c r="D60" s="39">
        <f>'5 H Y H.A. Y GGII'!C18</f>
        <v>36</v>
      </c>
      <c r="E60" s="59"/>
      <c r="H60" s="35"/>
    </row>
    <row r="61" spans="1:8" ht="19.5">
      <c r="A61" s="37" t="str">
        <f>'5 H Y H.A. Y GGII'!A19</f>
        <v>HEIZENREDER CIRO</v>
      </c>
      <c r="B61" s="49" t="str">
        <f>'5 H Y H.A. Y GGII'!B19</f>
        <v>VGGC</v>
      </c>
      <c r="C61" s="38" t="s">
        <v>10</v>
      </c>
      <c r="D61" s="39">
        <f>'5 H Y H.A. Y GGII'!C19</f>
        <v>36</v>
      </c>
      <c r="E61" s="59"/>
      <c r="H61" s="35"/>
    </row>
    <row r="62" spans="1:8" ht="19.5">
      <c r="A62" s="37" t="str">
        <f>'5 H Y H.A. Y GGII'!A20</f>
        <v>BIONDELLI BOSSO ANGELINA</v>
      </c>
      <c r="B62" s="49" t="str">
        <f>'5 H Y H.A. Y GGII'!B20</f>
        <v>SPGC</v>
      </c>
      <c r="C62" s="38" t="s">
        <v>10</v>
      </c>
      <c r="D62" s="39">
        <f>'5 H Y H.A. Y GGII'!C20</f>
        <v>38</v>
      </c>
      <c r="E62" s="59"/>
      <c r="H62" s="35"/>
    </row>
    <row r="63" spans="1:8" ht="19.5">
      <c r="A63" s="37" t="str">
        <f>'5 H Y H.A. Y GGII'!A21</f>
        <v>VIACAVA FRANCISCO</v>
      </c>
      <c r="B63" s="49" t="str">
        <f>'5 H Y H.A. Y GGII'!B21</f>
        <v>LPSA</v>
      </c>
      <c r="C63" s="38" t="s">
        <v>10</v>
      </c>
      <c r="D63" s="39">
        <f>'5 H Y H.A. Y GGII'!C21</f>
        <v>39</v>
      </c>
      <c r="E63" s="59"/>
      <c r="H63" s="35"/>
    </row>
    <row r="64" spans="1:8" ht="19.5">
      <c r="A64" s="37" t="str">
        <f>'5 H Y H.A. Y GGII'!A22</f>
        <v>SARCIAT FELIPE</v>
      </c>
      <c r="B64" s="49" t="str">
        <f>'5 H Y H.A. Y GGII'!B22</f>
        <v>TGC</v>
      </c>
      <c r="C64" s="38" t="s">
        <v>10</v>
      </c>
      <c r="D64" s="39">
        <f>'5 H Y H.A. Y GGII'!C22</f>
        <v>39</v>
      </c>
      <c r="E64" s="59"/>
      <c r="H64" s="35"/>
    </row>
    <row r="65" spans="1:8" ht="19.5">
      <c r="A65" s="37" t="str">
        <f>'5 H Y H.A. Y GGII'!A23</f>
        <v>HARDOY ALEJO</v>
      </c>
      <c r="B65" s="49" t="str">
        <f>'5 H Y H.A. Y GGII'!B23</f>
        <v>TGC</v>
      </c>
      <c r="C65" s="38" t="s">
        <v>10</v>
      </c>
      <c r="D65" s="39">
        <f>'5 H Y H.A. Y GGII'!C23</f>
        <v>39</v>
      </c>
      <c r="E65" s="59"/>
      <c r="H65" s="35"/>
    </row>
    <row r="66" spans="1:8" ht="19.5">
      <c r="A66" s="37" t="str">
        <f>'5 H Y H.A. Y GGII'!A24</f>
        <v>RODRIGUEZ FERRO SANTIAGO</v>
      </c>
      <c r="B66" s="49" t="str">
        <f>'5 H Y H.A. Y GGII'!B24</f>
        <v>CEGL</v>
      </c>
      <c r="C66" s="38" t="s">
        <v>10</v>
      </c>
      <c r="D66" s="39">
        <f>'5 H Y H.A. Y GGII'!C24</f>
        <v>40</v>
      </c>
      <c r="E66" s="59"/>
      <c r="H66" s="35"/>
    </row>
    <row r="67" spans="1:8" ht="19.5">
      <c r="A67" s="37" t="str">
        <f>'5 H Y H.A. Y GGII'!A25</f>
        <v>TRIGO SIMONA</v>
      </c>
      <c r="B67" s="49" t="str">
        <f>'5 H Y H.A. Y GGII'!B25</f>
        <v>GCD</v>
      </c>
      <c r="C67" s="38" t="s">
        <v>10</v>
      </c>
      <c r="D67" s="39">
        <f>'5 H Y H.A. Y GGII'!C25</f>
        <v>43</v>
      </c>
      <c r="E67" s="59"/>
      <c r="H67" s="35"/>
    </row>
  </sheetData>
  <mergeCells count="14"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303" t="str">
        <f>JUV!A1</f>
        <v>LINKS</v>
      </c>
      <c r="B1" s="303"/>
      <c r="C1" s="303"/>
      <c r="D1" s="303"/>
      <c r="E1" s="59"/>
      <c r="H1" s="35"/>
    </row>
    <row r="2" spans="1:8" ht="19.5">
      <c r="A2" s="303" t="str">
        <f>JUV!A2</f>
        <v>PINAMAR S.A.</v>
      </c>
      <c r="B2" s="303"/>
      <c r="C2" s="303"/>
      <c r="D2" s="303"/>
      <c r="E2" s="59"/>
      <c r="H2" s="35"/>
    </row>
    <row r="3" spans="1:8" ht="19.5">
      <c r="A3" s="303" t="str">
        <f>JUV!A3</f>
        <v>FEDERACION REGIONAL DE GOLF MAR Y SIERRAS</v>
      </c>
      <c r="B3" s="303"/>
      <c r="C3" s="303"/>
      <c r="D3" s="303"/>
      <c r="E3" s="59"/>
      <c r="H3" s="35"/>
    </row>
    <row r="4" spans="1:8" ht="19.5">
      <c r="A4" s="311" t="e">
        <f>#REF!</f>
        <v>#REF!</v>
      </c>
      <c r="B4" s="311"/>
      <c r="C4" s="311"/>
      <c r="D4" s="311"/>
      <c r="E4" s="59"/>
      <c r="H4" s="35"/>
    </row>
    <row r="5" spans="1:8" ht="19.5">
      <c r="A5" s="303" t="s">
        <v>14</v>
      </c>
      <c r="B5" s="303"/>
      <c r="C5" s="303"/>
      <c r="D5" s="303"/>
      <c r="E5" s="59"/>
      <c r="H5" s="35"/>
    </row>
    <row r="6" spans="1:8" ht="19.5">
      <c r="A6" s="303" t="str">
        <f>JUV!A6</f>
        <v>LUNES 10 DE OCTUBRE DE 2022</v>
      </c>
      <c r="B6" s="303"/>
      <c r="C6" s="303"/>
      <c r="D6" s="303"/>
      <c r="E6" s="59"/>
      <c r="H6" s="35"/>
    </row>
    <row r="7" spans="1:8" ht="20.25" thickBot="1">
      <c r="A7" s="108"/>
      <c r="B7" s="108"/>
      <c r="C7" s="108"/>
      <c r="D7" s="108"/>
      <c r="E7" s="59"/>
      <c r="H7" s="35"/>
    </row>
    <row r="8" spans="1:8" ht="20.25" thickBot="1">
      <c r="A8" s="304" t="e">
        <f>#REF!</f>
        <v>#REF!</v>
      </c>
      <c r="B8" s="305"/>
      <c r="C8" s="305"/>
      <c r="D8" s="305"/>
      <c r="E8" s="305"/>
      <c r="F8" s="306"/>
      <c r="H8" s="35"/>
    </row>
    <row r="9" spans="1:8" s="108" customFormat="1" ht="20.25" thickBot="1">
      <c r="A9" s="16" t="s">
        <v>0</v>
      </c>
      <c r="B9" s="110" t="s">
        <v>45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e">
        <f>#REF!</f>
        <v>#REF!</v>
      </c>
      <c r="B10" s="112" t="e">
        <f>#REF!</f>
        <v>#REF!</v>
      </c>
      <c r="C10" s="38" t="e">
        <f>#REF!</f>
        <v>#REF!</v>
      </c>
      <c r="D10" s="49" t="e">
        <f>#REF!</f>
        <v>#REF!</v>
      </c>
      <c r="E10" s="61" t="e">
        <f>#REF!</f>
        <v>#REF!</v>
      </c>
      <c r="F10" s="60" t="s">
        <v>10</v>
      </c>
      <c r="G10" s="113" t="s">
        <v>26</v>
      </c>
      <c r="H10" s="35"/>
    </row>
    <row r="11" spans="1:8" ht="20.25" thickBot="1">
      <c r="A11" s="37" t="e">
        <f>#REF!</f>
        <v>#REF!</v>
      </c>
      <c r="B11" s="112" t="e">
        <f>#REF!</f>
        <v>#REF!</v>
      </c>
      <c r="C11" s="38" t="e">
        <f>#REF!</f>
        <v>#REF!</v>
      </c>
      <c r="D11" s="49" t="e">
        <f>#REF!</f>
        <v>#REF!</v>
      </c>
      <c r="E11" s="61" t="e">
        <f>#REF!</f>
        <v>#REF!</v>
      </c>
      <c r="F11" s="60" t="s">
        <v>10</v>
      </c>
      <c r="G11" s="113" t="s">
        <v>27</v>
      </c>
      <c r="H11" s="35"/>
    </row>
    <row r="12" spans="1:8" ht="20.25" thickBot="1">
      <c r="A12" s="37" t="e">
        <f>#REF!</f>
        <v>#REF!</v>
      </c>
      <c r="B12" s="112" t="e">
        <f>#REF!</f>
        <v>#REF!</v>
      </c>
      <c r="C12" s="38" t="e">
        <f>#REF!</f>
        <v>#REF!</v>
      </c>
      <c r="D12" s="49" t="e">
        <f>#REF!</f>
        <v>#REF!</v>
      </c>
      <c r="E12" s="61" t="e">
        <f>#REF!</f>
        <v>#REF!</v>
      </c>
      <c r="F12" s="127" t="s">
        <v>10</v>
      </c>
      <c r="G12" s="113" t="s">
        <v>66</v>
      </c>
      <c r="H12" s="35"/>
    </row>
    <row r="13" spans="1:8" ht="19.5">
      <c r="A13" s="44"/>
      <c r="B13" s="45"/>
      <c r="C13" s="46"/>
      <c r="D13" s="45"/>
      <c r="E13" s="109"/>
      <c r="F13" s="109"/>
      <c r="G13" s="109"/>
      <c r="H13" s="35"/>
    </row>
    <row r="14" spans="1:8" ht="19.5">
      <c r="A14" s="312" t="e">
        <f>#REF!</f>
        <v>#REF!</v>
      </c>
      <c r="B14" s="312"/>
      <c r="C14" s="312"/>
      <c r="D14" s="312"/>
      <c r="E14" s="312"/>
      <c r="F14" s="312"/>
      <c r="G14" s="109"/>
      <c r="H14" s="35"/>
    </row>
    <row r="15" spans="1:8" ht="19.5" thickBot="1">
      <c r="C15" s="40"/>
      <c r="E15" s="59"/>
      <c r="H15" s="35"/>
    </row>
    <row r="16" spans="1:8" ht="20.25" thickBot="1">
      <c r="A16" s="304" t="e">
        <f>#REF!</f>
        <v>#REF!</v>
      </c>
      <c r="B16" s="305"/>
      <c r="C16" s="305"/>
      <c r="D16" s="305"/>
      <c r="E16" s="305"/>
      <c r="F16" s="306"/>
      <c r="H16" s="35"/>
    </row>
    <row r="17" spans="1:8" s="108" customFormat="1" ht="20.25" thickBot="1">
      <c r="A17" s="16" t="s">
        <v>0</v>
      </c>
      <c r="B17" s="110" t="s">
        <v>9</v>
      </c>
      <c r="C17" s="55" t="s">
        <v>21</v>
      </c>
      <c r="D17" s="56" t="s">
        <v>1</v>
      </c>
      <c r="E17" s="4" t="s">
        <v>4</v>
      </c>
      <c r="F17" s="4" t="s">
        <v>5</v>
      </c>
      <c r="H17" s="35"/>
    </row>
    <row r="18" spans="1:8" ht="20.25" thickBot="1">
      <c r="A18" s="37" t="e">
        <f>#REF!</f>
        <v>#REF!</v>
      </c>
      <c r="B18" s="114" t="e">
        <f>#REF!</f>
        <v>#REF!</v>
      </c>
      <c r="C18" s="38" t="e">
        <f>#REF!</f>
        <v>#REF!</v>
      </c>
      <c r="D18" s="49" t="e">
        <f>#REF!</f>
        <v>#REF!</v>
      </c>
      <c r="E18" s="61" t="e">
        <f>#REF!</f>
        <v>#REF!</v>
      </c>
      <c r="F18" s="60" t="s">
        <v>10</v>
      </c>
      <c r="G18" s="113" t="s">
        <v>26</v>
      </c>
      <c r="H18" s="35"/>
    </row>
    <row r="19" spans="1:8" ht="20.25" thickBot="1">
      <c r="A19" s="37" t="e">
        <f>#REF!</f>
        <v>#REF!</v>
      </c>
      <c r="B19" s="114" t="e">
        <f>#REF!</f>
        <v>#REF!</v>
      </c>
      <c r="C19" s="38" t="e">
        <f>#REF!</f>
        <v>#REF!</v>
      </c>
      <c r="D19" s="49" t="e">
        <f>#REF!</f>
        <v>#REF!</v>
      </c>
      <c r="E19" s="61" t="e">
        <f>#REF!</f>
        <v>#REF!</v>
      </c>
      <c r="F19" s="60" t="s">
        <v>10</v>
      </c>
      <c r="G19" s="113" t="s">
        <v>27</v>
      </c>
      <c r="H19" s="35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119" bestFit="1" customWidth="1"/>
    <col min="2" max="2" width="16.7109375" style="111" bestFit="1" customWidth="1"/>
    <col min="3" max="3" width="9.85546875" style="26" bestFit="1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2.28515625" style="121" customWidth="1"/>
    <col min="10" max="10" width="4.42578125" style="9" bestFit="1" customWidth="1"/>
    <col min="11" max="16384" width="11.42578125" style="9"/>
  </cols>
  <sheetData>
    <row r="1" spans="1:10">
      <c r="A1" s="303" t="str">
        <f>JUV!A1</f>
        <v>LINKS</v>
      </c>
      <c r="B1" s="303"/>
      <c r="C1" s="303"/>
      <c r="D1" s="303"/>
      <c r="E1" s="303"/>
      <c r="F1" s="303"/>
      <c r="G1" s="303"/>
      <c r="H1" s="303"/>
      <c r="I1" s="120"/>
      <c r="J1" s="35"/>
    </row>
    <row r="2" spans="1:10">
      <c r="A2" s="310" t="str">
        <f>JUV!A2</f>
        <v>PINAMAR S.A.</v>
      </c>
      <c r="B2" s="310"/>
      <c r="C2" s="310"/>
      <c r="D2" s="310"/>
      <c r="E2" s="310"/>
      <c r="F2" s="310"/>
      <c r="G2" s="310"/>
      <c r="H2" s="310"/>
      <c r="I2" s="120"/>
      <c r="J2" s="35"/>
    </row>
    <row r="3" spans="1:10">
      <c r="A3" s="303" t="s">
        <v>7</v>
      </c>
      <c r="B3" s="303"/>
      <c r="C3" s="303"/>
      <c r="D3" s="303"/>
      <c r="E3" s="303"/>
      <c r="F3" s="303"/>
      <c r="G3" s="303"/>
      <c r="H3" s="303"/>
      <c r="I3" s="120"/>
      <c r="J3" s="35"/>
    </row>
    <row r="4" spans="1:10" ht="37.5">
      <c r="A4" s="313" t="e">
        <f>#REF!</f>
        <v>#REF!</v>
      </c>
      <c r="B4" s="313"/>
      <c r="C4" s="313"/>
      <c r="D4" s="313"/>
      <c r="E4" s="313"/>
      <c r="F4" s="313"/>
      <c r="G4" s="313"/>
      <c r="H4" s="313"/>
      <c r="I4" s="120"/>
      <c r="J4" s="35"/>
    </row>
    <row r="5" spans="1:10">
      <c r="A5" s="303" t="str">
        <f>JUV!A5</f>
        <v>DOS VUELTAS DE 9 HOYOS MEDAL PLAY</v>
      </c>
      <c r="B5" s="303"/>
      <c r="C5" s="303"/>
      <c r="D5" s="303"/>
      <c r="E5" s="303"/>
      <c r="F5" s="303"/>
      <c r="G5" s="303"/>
      <c r="H5" s="303"/>
      <c r="I5" s="120"/>
      <c r="J5" s="35"/>
    </row>
    <row r="6" spans="1:10" ht="20.25" thickBot="1">
      <c r="A6" s="303" t="str">
        <f>JUV!A6</f>
        <v>LUNES 10 DE OCTUBRE DE 2022</v>
      </c>
      <c r="B6" s="303"/>
      <c r="C6" s="303"/>
      <c r="D6" s="303"/>
      <c r="E6" s="303"/>
      <c r="F6" s="303"/>
      <c r="G6" s="303"/>
      <c r="H6" s="303"/>
      <c r="I6" s="120"/>
      <c r="J6" s="35"/>
    </row>
    <row r="7" spans="1:10" ht="20.25" hidden="1" thickBot="1">
      <c r="A7" s="304" t="e">
        <f>JUV!#REF!</f>
        <v>#REF!</v>
      </c>
      <c r="B7" s="305"/>
      <c r="C7" s="305"/>
      <c r="D7" s="305"/>
      <c r="E7" s="305"/>
      <c r="F7" s="305"/>
      <c r="G7" s="305"/>
      <c r="H7" s="306"/>
      <c r="I7" s="120"/>
      <c r="J7" s="35"/>
    </row>
    <row r="8" spans="1:10" ht="20.25" hidden="1" thickBot="1">
      <c r="A8" s="117" t="s">
        <v>6</v>
      </c>
      <c r="B8" s="116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20"/>
      <c r="J8" s="35"/>
    </row>
    <row r="9" spans="1:10" ht="20.100000000000001" hidden="1" customHeight="1">
      <c r="A9" s="118" t="e">
        <f>JUV!#REF!</f>
        <v>#REF!</v>
      </c>
      <c r="B9" s="115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13" t="s">
        <v>15</v>
      </c>
      <c r="J9" s="35"/>
    </row>
    <row r="10" spans="1:10" ht="20.100000000000001" hidden="1" customHeight="1">
      <c r="A10" s="118" t="e">
        <f>JUV!#REF!</f>
        <v>#REF!</v>
      </c>
      <c r="B10" s="115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13" t="s">
        <v>16</v>
      </c>
      <c r="J10" s="35"/>
    </row>
    <row r="11" spans="1:10" ht="20.100000000000001" hidden="1" customHeight="1">
      <c r="A11" s="118"/>
      <c r="B11" s="115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13" t="s">
        <v>17</v>
      </c>
      <c r="J11" s="35"/>
    </row>
    <row r="12" spans="1:10" ht="20.100000000000001" hidden="1" customHeight="1">
      <c r="A12" s="118"/>
      <c r="B12" s="115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13" t="s">
        <v>18</v>
      </c>
      <c r="J12" s="35"/>
    </row>
    <row r="13" spans="1:10" ht="20.25" thickBot="1">
      <c r="A13" s="304" t="e">
        <f>#REF!</f>
        <v>#REF!</v>
      </c>
      <c r="B13" s="305"/>
      <c r="C13" s="305"/>
      <c r="D13" s="305"/>
      <c r="E13" s="305"/>
      <c r="F13" s="305"/>
      <c r="G13" s="305"/>
      <c r="H13" s="306"/>
      <c r="I13" s="63"/>
      <c r="J13" s="35"/>
    </row>
    <row r="14" spans="1:10" ht="20.25" thickBot="1">
      <c r="A14" s="117" t="s">
        <v>6</v>
      </c>
      <c r="B14" s="116" t="s">
        <v>45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20"/>
      <c r="J14" s="35"/>
    </row>
    <row r="15" spans="1:10" ht="20.100000000000001" customHeight="1" thickBot="1">
      <c r="A15" s="118" t="e">
        <f>#REF!</f>
        <v>#REF!</v>
      </c>
      <c r="B15" s="115" t="e">
        <f>#REF!</f>
        <v>#REF!</v>
      </c>
      <c r="C15" s="25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8" t="s">
        <v>10</v>
      </c>
      <c r="I15" s="113" t="s">
        <v>26</v>
      </c>
      <c r="J15" s="35" t="s">
        <v>69</v>
      </c>
    </row>
    <row r="16" spans="1:10" ht="20.25" thickBot="1"/>
    <row r="17" spans="1:10" ht="20.25" thickBot="1">
      <c r="A17" s="304" t="e">
        <f>#REF!</f>
        <v>#REF!</v>
      </c>
      <c r="B17" s="305"/>
      <c r="C17" s="305"/>
      <c r="D17" s="305"/>
      <c r="E17" s="305"/>
      <c r="F17" s="305"/>
      <c r="G17" s="305"/>
      <c r="H17" s="306"/>
      <c r="I17" s="63"/>
    </row>
    <row r="18" spans="1:10" ht="20.25" thickBot="1">
      <c r="A18" s="117" t="s">
        <v>0</v>
      </c>
      <c r="B18" s="116" t="s">
        <v>45</v>
      </c>
      <c r="C18" s="24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20"/>
    </row>
    <row r="19" spans="1:10" ht="20.25" thickBot="1">
      <c r="A19" s="118" t="s">
        <v>48</v>
      </c>
      <c r="B19" s="115" t="s">
        <v>43</v>
      </c>
      <c r="C19" s="25">
        <v>39213</v>
      </c>
      <c r="D19" s="20">
        <v>11</v>
      </c>
      <c r="E19" s="20">
        <v>40</v>
      </c>
      <c r="F19" s="20">
        <v>37</v>
      </c>
      <c r="G19" s="20">
        <f t="shared" ref="G19:G24" si="0">SUM(E19:F19)</f>
        <v>77</v>
      </c>
      <c r="H19" s="28" t="s">
        <v>10</v>
      </c>
      <c r="I19" s="113" t="s">
        <v>26</v>
      </c>
      <c r="J19" s="9" t="s">
        <v>69</v>
      </c>
    </row>
    <row r="20" spans="1:10" ht="20.25" thickBot="1">
      <c r="A20" s="118" t="s">
        <v>51</v>
      </c>
      <c r="B20" s="115" t="s">
        <v>44</v>
      </c>
      <c r="C20" s="25">
        <v>39643</v>
      </c>
      <c r="D20" s="20">
        <v>26</v>
      </c>
      <c r="E20" s="20">
        <v>47</v>
      </c>
      <c r="F20" s="20">
        <v>49</v>
      </c>
      <c r="G20" s="20">
        <f t="shared" si="0"/>
        <v>96</v>
      </c>
      <c r="H20" s="28" t="s">
        <v>10</v>
      </c>
      <c r="I20" s="113" t="s">
        <v>27</v>
      </c>
      <c r="J20" s="9" t="s">
        <v>69</v>
      </c>
    </row>
    <row r="21" spans="1:10" ht="20.25" thickBot="1">
      <c r="A21" s="118" t="s">
        <v>47</v>
      </c>
      <c r="B21" s="115" t="s">
        <v>43</v>
      </c>
      <c r="C21" s="25">
        <v>40532</v>
      </c>
      <c r="D21" s="20">
        <v>26</v>
      </c>
      <c r="E21" s="20">
        <v>50</v>
      </c>
      <c r="F21" s="20">
        <v>49</v>
      </c>
      <c r="G21" s="20">
        <f t="shared" si="0"/>
        <v>99</v>
      </c>
      <c r="H21" s="28" t="s">
        <v>10</v>
      </c>
      <c r="I21" s="113" t="s">
        <v>66</v>
      </c>
      <c r="J21" s="9" t="s">
        <v>69</v>
      </c>
    </row>
    <row r="22" spans="1:10" ht="20.25" thickBot="1">
      <c r="A22" s="118" t="s">
        <v>49</v>
      </c>
      <c r="B22" s="115" t="s">
        <v>43</v>
      </c>
      <c r="C22" s="25">
        <v>40366</v>
      </c>
      <c r="D22" s="20">
        <v>46</v>
      </c>
      <c r="E22" s="20">
        <v>61</v>
      </c>
      <c r="F22" s="20">
        <v>54</v>
      </c>
      <c r="G22" s="20">
        <f t="shared" si="0"/>
        <v>115</v>
      </c>
      <c r="H22" s="28">
        <f>SUM(G22-D22)</f>
        <v>69</v>
      </c>
      <c r="I22" s="113" t="s">
        <v>17</v>
      </c>
      <c r="J22" s="9" t="s">
        <v>69</v>
      </c>
    </row>
    <row r="23" spans="1:10" ht="20.25" thickBot="1">
      <c r="A23" s="118" t="s">
        <v>46</v>
      </c>
      <c r="B23" s="115" t="s">
        <v>43</v>
      </c>
      <c r="C23" s="25">
        <v>40465</v>
      </c>
      <c r="D23" s="20">
        <v>25</v>
      </c>
      <c r="E23" s="20">
        <v>53</v>
      </c>
      <c r="F23" s="20">
        <v>52</v>
      </c>
      <c r="G23" s="20">
        <f t="shared" si="0"/>
        <v>105</v>
      </c>
      <c r="H23" s="28">
        <f>SUM(G23-D23)</f>
        <v>80</v>
      </c>
      <c r="I23" s="113" t="s">
        <v>18</v>
      </c>
      <c r="J23" s="9" t="s">
        <v>69</v>
      </c>
    </row>
    <row r="24" spans="1:10" ht="20.25" thickBot="1">
      <c r="A24" s="118" t="s">
        <v>50</v>
      </c>
      <c r="B24" s="115" t="s">
        <v>44</v>
      </c>
      <c r="C24" s="25">
        <v>40469</v>
      </c>
      <c r="D24" s="20">
        <v>59</v>
      </c>
      <c r="E24" s="20">
        <v>74</v>
      </c>
      <c r="F24" s="20">
        <v>65</v>
      </c>
      <c r="G24" s="20">
        <f t="shared" si="0"/>
        <v>139</v>
      </c>
      <c r="H24" s="28">
        <f>SUM(G24-D24)</f>
        <v>80</v>
      </c>
      <c r="I24" s="113" t="s">
        <v>67</v>
      </c>
      <c r="J24" s="9" t="s">
        <v>69</v>
      </c>
    </row>
    <row r="26" spans="1:10" ht="37.5">
      <c r="A26" s="313" t="e">
        <f>#REF!</f>
        <v>#REF!</v>
      </c>
      <c r="B26" s="313"/>
      <c r="C26" s="313"/>
      <c r="D26" s="313"/>
      <c r="E26" s="313"/>
      <c r="F26" s="313"/>
      <c r="G26" s="313"/>
      <c r="H26" s="313"/>
    </row>
    <row r="27" spans="1:10" ht="20.25" thickBot="1"/>
    <row r="28" spans="1:10" ht="20.25" thickBot="1">
      <c r="A28" s="304" t="e">
        <f>#REF!</f>
        <v>#REF!</v>
      </c>
      <c r="B28" s="305"/>
      <c r="C28" s="305"/>
      <c r="D28" s="305"/>
      <c r="E28" s="305"/>
      <c r="F28" s="305"/>
      <c r="G28" s="305"/>
      <c r="H28" s="306"/>
      <c r="I28" s="63"/>
    </row>
    <row r="29" spans="1:10" ht="20.25" thickBot="1">
      <c r="A29" s="117" t="s">
        <v>6</v>
      </c>
      <c r="B29" s="116" t="s">
        <v>45</v>
      </c>
      <c r="C29" s="24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120"/>
    </row>
    <row r="30" spans="1:10" ht="20.25" thickBot="1">
      <c r="A30" s="118" t="s">
        <v>56</v>
      </c>
      <c r="B30" s="115" t="s">
        <v>68</v>
      </c>
      <c r="C30" s="25">
        <v>39932</v>
      </c>
      <c r="D30" s="20">
        <v>14</v>
      </c>
      <c r="E30" s="20">
        <v>44</v>
      </c>
      <c r="F30" s="20">
        <v>41</v>
      </c>
      <c r="G30" s="20">
        <f t="shared" ref="G30:G35" si="1">SUM(E30:F30)</f>
        <v>85</v>
      </c>
      <c r="H30" s="28" t="s">
        <v>10</v>
      </c>
      <c r="I30" s="113" t="s">
        <v>26</v>
      </c>
      <c r="J30" s="9" t="s">
        <v>69</v>
      </c>
    </row>
    <row r="31" spans="1:10" ht="20.25" thickBot="1">
      <c r="A31" s="118" t="s">
        <v>54</v>
      </c>
      <c r="B31" s="115" t="s">
        <v>68</v>
      </c>
      <c r="C31" s="25">
        <v>39591</v>
      </c>
      <c r="D31" s="20">
        <v>19</v>
      </c>
      <c r="E31" s="20">
        <v>46</v>
      </c>
      <c r="F31" s="20">
        <v>50</v>
      </c>
      <c r="G31" s="20">
        <f t="shared" si="1"/>
        <v>96</v>
      </c>
      <c r="H31" s="28" t="s">
        <v>10</v>
      </c>
      <c r="I31" s="113" t="s">
        <v>27</v>
      </c>
      <c r="J31" s="9" t="s">
        <v>69</v>
      </c>
    </row>
    <row r="32" spans="1:10" ht="20.25" thickBot="1">
      <c r="A32" s="118" t="s">
        <v>57</v>
      </c>
      <c r="B32" s="115" t="s">
        <v>68</v>
      </c>
      <c r="C32" s="25">
        <v>39869</v>
      </c>
      <c r="D32" s="20">
        <v>22</v>
      </c>
      <c r="E32" s="20">
        <v>53</v>
      </c>
      <c r="F32" s="20">
        <v>50</v>
      </c>
      <c r="G32" s="20">
        <f t="shared" si="1"/>
        <v>103</v>
      </c>
      <c r="H32" s="28" t="s">
        <v>10</v>
      </c>
      <c r="I32" s="113" t="s">
        <v>66</v>
      </c>
      <c r="J32" s="9" t="s">
        <v>69</v>
      </c>
    </row>
    <row r="33" spans="1:10" ht="20.25" thickBot="1">
      <c r="A33" s="118" t="s">
        <v>58</v>
      </c>
      <c r="B33" s="115" t="s">
        <v>68</v>
      </c>
      <c r="C33" s="25">
        <v>40056</v>
      </c>
      <c r="D33" s="20">
        <v>42</v>
      </c>
      <c r="E33" s="20">
        <v>53</v>
      </c>
      <c r="F33" s="20">
        <v>58</v>
      </c>
      <c r="G33" s="20">
        <f t="shared" si="1"/>
        <v>111</v>
      </c>
      <c r="H33" s="28">
        <f>SUM(G33-D33)</f>
        <v>69</v>
      </c>
      <c r="I33" s="113" t="s">
        <v>17</v>
      </c>
      <c r="J33" s="9" t="s">
        <v>69</v>
      </c>
    </row>
    <row r="34" spans="1:10" ht="20.25" thickBot="1">
      <c r="A34" s="118" t="s">
        <v>53</v>
      </c>
      <c r="B34" s="115" t="s">
        <v>68</v>
      </c>
      <c r="C34" s="25">
        <v>39425</v>
      </c>
      <c r="D34" s="20">
        <v>47</v>
      </c>
      <c r="E34" s="20">
        <v>63</v>
      </c>
      <c r="F34" s="20">
        <v>61</v>
      </c>
      <c r="G34" s="20">
        <f t="shared" si="1"/>
        <v>124</v>
      </c>
      <c r="H34" s="28">
        <f>SUM(G34-D34)</f>
        <v>77</v>
      </c>
      <c r="I34" s="113" t="s">
        <v>18</v>
      </c>
      <c r="J34" s="9" t="s">
        <v>69</v>
      </c>
    </row>
    <row r="35" spans="1:10" ht="20.25" thickBot="1">
      <c r="A35" s="118" t="s">
        <v>55</v>
      </c>
      <c r="B35" s="115" t="s">
        <v>68</v>
      </c>
      <c r="C35" s="25">
        <v>39177</v>
      </c>
      <c r="D35" s="20">
        <v>26</v>
      </c>
      <c r="E35" s="20">
        <v>55</v>
      </c>
      <c r="F35" s="20">
        <v>53</v>
      </c>
      <c r="G35" s="20">
        <f t="shared" si="1"/>
        <v>108</v>
      </c>
      <c r="H35" s="28">
        <f>SUM(G35-D35)</f>
        <v>82</v>
      </c>
      <c r="I35" s="113" t="s">
        <v>67</v>
      </c>
      <c r="J35" s="9" t="s">
        <v>69</v>
      </c>
    </row>
    <row r="36" spans="1:10" ht="20.25" thickBot="1"/>
    <row r="37" spans="1:10" ht="20.25" thickBot="1">
      <c r="A37" s="304" t="e">
        <f>#REF!</f>
        <v>#REF!</v>
      </c>
      <c r="B37" s="305"/>
      <c r="C37" s="305"/>
      <c r="D37" s="305"/>
      <c r="E37" s="305"/>
      <c r="F37" s="305"/>
      <c r="G37" s="305"/>
      <c r="H37" s="306"/>
      <c r="I37" s="63"/>
    </row>
    <row r="38" spans="1:10" ht="20.25" thickBot="1">
      <c r="A38" s="117" t="s">
        <v>6</v>
      </c>
      <c r="B38" s="116" t="s">
        <v>45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20"/>
    </row>
    <row r="39" spans="1:10" ht="20.25" thickBot="1">
      <c r="A39" s="118" t="e">
        <f>#REF!</f>
        <v>#REF!</v>
      </c>
      <c r="B39" s="115" t="e">
        <f>#REF!</f>
        <v>#REF!</v>
      </c>
      <c r="C39" s="25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8" t="s">
        <v>10</v>
      </c>
      <c r="I39" s="113" t="s">
        <v>26</v>
      </c>
    </row>
    <row r="40" spans="1:10" ht="20.25" thickBot="1">
      <c r="A40" s="118" t="e">
        <f>#REF!</f>
        <v>#REF!</v>
      </c>
      <c r="B40" s="115" t="e">
        <f>#REF!</f>
        <v>#REF!</v>
      </c>
      <c r="C40" s="25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8" t="s">
        <v>10</v>
      </c>
      <c r="I40" s="113" t="s">
        <v>27</v>
      </c>
    </row>
    <row r="41" spans="1:10" ht="20.25" thickBot="1">
      <c r="A41" s="118" t="e">
        <f>#REF!</f>
        <v>#REF!</v>
      </c>
      <c r="B41" s="115" t="e">
        <f>#REF!</f>
        <v>#REF!</v>
      </c>
      <c r="C41" s="25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8" t="s">
        <v>10</v>
      </c>
      <c r="I41" s="113" t="s">
        <v>66</v>
      </c>
    </row>
    <row r="42" spans="1:10" ht="20.25" thickBot="1">
      <c r="A42" s="118"/>
      <c r="B42" s="115"/>
      <c r="C42" s="25"/>
      <c r="D42" s="20"/>
      <c r="E42" s="20"/>
      <c r="F42" s="20"/>
      <c r="G42" s="20"/>
      <c r="H42" s="28"/>
      <c r="I42" s="113" t="s">
        <v>17</v>
      </c>
    </row>
    <row r="43" spans="1:10" ht="20.25" thickBot="1">
      <c r="A43" s="118"/>
      <c r="B43" s="115"/>
      <c r="C43" s="25"/>
      <c r="D43" s="20"/>
      <c r="E43" s="20"/>
      <c r="F43" s="20"/>
      <c r="G43" s="20"/>
      <c r="H43" s="28"/>
      <c r="I43" s="113" t="s">
        <v>18</v>
      </c>
    </row>
    <row r="44" spans="1:10" ht="20.25" thickBot="1">
      <c r="A44" s="118"/>
      <c r="B44" s="115"/>
      <c r="C44" s="25"/>
      <c r="D44" s="20"/>
      <c r="E44" s="20"/>
      <c r="F44" s="20"/>
      <c r="G44" s="20"/>
      <c r="H44" s="28"/>
      <c r="I44" s="113" t="s">
        <v>67</v>
      </c>
    </row>
    <row r="45" spans="1:10">
      <c r="A45" s="122"/>
      <c r="B45" s="126"/>
      <c r="C45" s="123"/>
      <c r="D45" s="45"/>
      <c r="E45" s="45"/>
      <c r="F45" s="45"/>
      <c r="G45" s="45"/>
      <c r="H45" s="124"/>
      <c r="I45" s="125"/>
    </row>
    <row r="46" spans="1:10">
      <c r="A46" s="122"/>
      <c r="B46" s="126"/>
      <c r="C46" s="123"/>
      <c r="D46" s="45"/>
      <c r="E46" s="45"/>
      <c r="F46" s="45"/>
      <c r="G46" s="45"/>
      <c r="H46" s="124"/>
      <c r="I46" s="125"/>
    </row>
    <row r="47" spans="1:10" ht="20.25" thickBot="1"/>
    <row r="48" spans="1:10" ht="20.25" thickBot="1">
      <c r="A48" s="304" t="e">
        <f>#REF!</f>
        <v>#REF!</v>
      </c>
      <c r="B48" s="305"/>
      <c r="C48" s="305"/>
      <c r="D48" s="305"/>
      <c r="E48" s="305"/>
      <c r="F48" s="305"/>
      <c r="G48" s="305"/>
      <c r="H48" s="306"/>
      <c r="I48" s="63"/>
    </row>
    <row r="49" spans="1:10" ht="20.25" thickBot="1">
      <c r="A49" s="117" t="s">
        <v>0</v>
      </c>
      <c r="B49" s="116" t="s">
        <v>45</v>
      </c>
      <c r="C49" s="24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120"/>
    </row>
    <row r="50" spans="1:10" ht="20.25" thickBot="1">
      <c r="A50" s="118" t="s">
        <v>62</v>
      </c>
      <c r="B50" s="115" t="s">
        <v>52</v>
      </c>
      <c r="C50" s="25">
        <v>39105</v>
      </c>
      <c r="D50" s="20">
        <v>3</v>
      </c>
      <c r="E50" s="20">
        <v>41</v>
      </c>
      <c r="F50" s="20">
        <v>37</v>
      </c>
      <c r="G50" s="20">
        <f t="shared" ref="G50:G55" si="2">SUM(E50:F50)</f>
        <v>78</v>
      </c>
      <c r="H50" s="28" t="s">
        <v>10</v>
      </c>
      <c r="I50" s="113" t="s">
        <v>26</v>
      </c>
      <c r="J50" s="9" t="s">
        <v>69</v>
      </c>
    </row>
    <row r="51" spans="1:10" ht="20.25" thickBot="1">
      <c r="A51" s="118" t="s">
        <v>60</v>
      </c>
      <c r="B51" s="115" t="s">
        <v>68</v>
      </c>
      <c r="C51" s="25">
        <v>39205</v>
      </c>
      <c r="D51" s="20">
        <v>10</v>
      </c>
      <c r="E51" s="20">
        <v>38</v>
      </c>
      <c r="F51" s="20">
        <v>41</v>
      </c>
      <c r="G51" s="20">
        <f t="shared" si="2"/>
        <v>79</v>
      </c>
      <c r="H51" s="28" t="s">
        <v>10</v>
      </c>
      <c r="I51" s="113" t="s">
        <v>27</v>
      </c>
      <c r="J51" s="9" t="s">
        <v>69</v>
      </c>
    </row>
    <row r="52" spans="1:10" ht="20.25" thickBot="1">
      <c r="A52" s="118" t="s">
        <v>59</v>
      </c>
      <c r="B52" s="115" t="s">
        <v>42</v>
      </c>
      <c r="C52" s="25">
        <v>39467</v>
      </c>
      <c r="D52" s="20">
        <v>12</v>
      </c>
      <c r="E52" s="20">
        <v>38</v>
      </c>
      <c r="F52" s="20">
        <v>44</v>
      </c>
      <c r="G52" s="20">
        <f t="shared" si="2"/>
        <v>82</v>
      </c>
      <c r="H52" s="28" t="s">
        <v>10</v>
      </c>
      <c r="I52" s="113" t="s">
        <v>66</v>
      </c>
      <c r="J52" s="9" t="s">
        <v>69</v>
      </c>
    </row>
    <row r="53" spans="1:10" ht="20.25" thickBot="1">
      <c r="A53" s="118" t="s">
        <v>64</v>
      </c>
      <c r="B53" s="115" t="s">
        <v>63</v>
      </c>
      <c r="C53" s="25">
        <v>39770</v>
      </c>
      <c r="D53" s="20">
        <v>10</v>
      </c>
      <c r="E53" s="20">
        <v>40</v>
      </c>
      <c r="F53" s="20">
        <v>38</v>
      </c>
      <c r="G53" s="20">
        <f t="shared" si="2"/>
        <v>78</v>
      </c>
      <c r="H53" s="28">
        <f>SUM(G53-D53)</f>
        <v>68</v>
      </c>
      <c r="I53" s="113" t="s">
        <v>17</v>
      </c>
      <c r="J53" s="9" t="s">
        <v>69</v>
      </c>
    </row>
    <row r="54" spans="1:10" ht="20.25" thickBot="1">
      <c r="A54" s="118" t="s">
        <v>65</v>
      </c>
      <c r="B54" s="115" t="s">
        <v>63</v>
      </c>
      <c r="C54" s="25">
        <v>39785</v>
      </c>
      <c r="D54" s="20">
        <v>32</v>
      </c>
      <c r="E54" s="20">
        <v>50</v>
      </c>
      <c r="F54" s="20">
        <v>51</v>
      </c>
      <c r="G54" s="20">
        <f t="shared" si="2"/>
        <v>101</v>
      </c>
      <c r="H54" s="28">
        <f>SUM(G54-D54)</f>
        <v>69</v>
      </c>
      <c r="I54" s="113" t="s">
        <v>18</v>
      </c>
      <c r="J54" s="9" t="s">
        <v>69</v>
      </c>
    </row>
    <row r="55" spans="1:10" ht="20.25" thickBot="1">
      <c r="A55" s="118" t="s">
        <v>61</v>
      </c>
      <c r="B55" s="115" t="s">
        <v>68</v>
      </c>
      <c r="C55" s="25">
        <v>39755</v>
      </c>
      <c r="D55" s="20">
        <v>18</v>
      </c>
      <c r="E55" s="20">
        <v>45</v>
      </c>
      <c r="F55" s="20">
        <v>43</v>
      </c>
      <c r="G55" s="20">
        <f t="shared" si="2"/>
        <v>88</v>
      </c>
      <c r="H55" s="28">
        <f>SUM(G55-D55)</f>
        <v>70</v>
      </c>
      <c r="I55" s="113" t="s">
        <v>67</v>
      </c>
      <c r="J55" s="9" t="s">
        <v>69</v>
      </c>
    </row>
    <row r="56" spans="1:10" ht="20.25" thickBot="1"/>
    <row r="57" spans="1:10" ht="20.25" thickBot="1">
      <c r="A57" s="304" t="e">
        <f>#REF!</f>
        <v>#REF!</v>
      </c>
      <c r="B57" s="305"/>
      <c r="C57" s="305"/>
      <c r="D57" s="305"/>
      <c r="E57" s="305"/>
      <c r="F57" s="305"/>
      <c r="G57" s="305"/>
      <c r="H57" s="306"/>
      <c r="I57" s="63"/>
    </row>
    <row r="58" spans="1:10" ht="20.25" thickBot="1">
      <c r="A58" s="117" t="s">
        <v>0</v>
      </c>
      <c r="B58" s="116" t="s">
        <v>45</v>
      </c>
      <c r="C58" s="24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120"/>
    </row>
    <row r="59" spans="1:10" ht="20.25" thickBot="1">
      <c r="A59" s="118" t="e">
        <f>#REF!</f>
        <v>#REF!</v>
      </c>
      <c r="B59" s="115" t="e">
        <f>#REF!</f>
        <v>#REF!</v>
      </c>
      <c r="C59" s="25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8" t="s">
        <v>10</v>
      </c>
      <c r="I59" s="113" t="s">
        <v>26</v>
      </c>
    </row>
    <row r="60" spans="1:10" ht="20.25" thickBot="1">
      <c r="A60" s="118" t="e">
        <f>#REF!</f>
        <v>#REF!</v>
      </c>
      <c r="B60" s="115" t="e">
        <f>#REF!</f>
        <v>#REF!</v>
      </c>
      <c r="C60" s="25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8" t="s">
        <v>10</v>
      </c>
      <c r="I60" s="113" t="s">
        <v>27</v>
      </c>
    </row>
    <row r="61" spans="1:10" ht="20.25" thickBot="1">
      <c r="A61" s="118" t="e">
        <f>#REF!</f>
        <v>#REF!</v>
      </c>
      <c r="B61" s="115" t="e">
        <f>#REF!</f>
        <v>#REF!</v>
      </c>
      <c r="C61" s="25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8" t="s">
        <v>10</v>
      </c>
      <c r="I61" s="113" t="s">
        <v>66</v>
      </c>
    </row>
    <row r="62" spans="1:10" ht="20.25" thickBot="1">
      <c r="A62" s="118"/>
      <c r="B62" s="115"/>
      <c r="C62" s="25"/>
      <c r="D62" s="20"/>
      <c r="E62" s="20"/>
      <c r="F62" s="20"/>
      <c r="G62" s="20"/>
      <c r="H62" s="28"/>
      <c r="I62" s="113" t="s">
        <v>17</v>
      </c>
    </row>
    <row r="63" spans="1:10" ht="20.25" thickBot="1">
      <c r="A63" s="118"/>
      <c r="B63" s="115"/>
      <c r="C63" s="25"/>
      <c r="D63" s="20"/>
      <c r="E63" s="20"/>
      <c r="F63" s="20"/>
      <c r="G63" s="20"/>
      <c r="H63" s="28"/>
      <c r="I63" s="113" t="s">
        <v>18</v>
      </c>
    </row>
    <row r="64" spans="1:10" ht="20.25" thickBot="1">
      <c r="A64" s="118"/>
      <c r="B64" s="115"/>
      <c r="C64" s="25"/>
      <c r="D64" s="20"/>
      <c r="E64" s="20"/>
      <c r="F64" s="20"/>
      <c r="G64" s="20"/>
      <c r="H64" s="28"/>
      <c r="I64" s="113" t="s">
        <v>67</v>
      </c>
    </row>
  </sheetData>
  <mergeCells count="14">
    <mergeCell ref="A7:H7"/>
    <mergeCell ref="A13:H13"/>
    <mergeCell ref="A1:H1"/>
    <mergeCell ref="A2:H2"/>
    <mergeCell ref="A3:H3"/>
    <mergeCell ref="A4:H4"/>
    <mergeCell ref="A5:H5"/>
    <mergeCell ref="A6:H6"/>
    <mergeCell ref="A57:H57"/>
    <mergeCell ref="A17:H17"/>
    <mergeCell ref="A26:H26"/>
    <mergeCell ref="A28:H28"/>
    <mergeCell ref="A37:H37"/>
    <mergeCell ref="A48:H4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145"/>
  <sheetViews>
    <sheetView zoomScaleNormal="100" workbookViewId="0">
      <selection sqref="A1:H1"/>
    </sheetView>
  </sheetViews>
  <sheetFormatPr baseColWidth="10" defaultRowHeight="18"/>
  <cols>
    <col min="1" max="1" width="6" style="217" customWidth="1"/>
    <col min="2" max="2" width="3.42578125" style="30" customWidth="1"/>
    <col min="3" max="3" width="23.7109375" style="128" customWidth="1"/>
    <col min="4" max="4" width="5.5703125" style="129" bestFit="1" customWidth="1"/>
    <col min="5" max="5" width="23.7109375" style="128" customWidth="1"/>
    <col min="6" max="6" width="5.7109375" style="129" bestFit="1" customWidth="1"/>
    <col min="7" max="7" width="23.7109375" style="128" customWidth="1"/>
    <col min="8" max="8" width="5.7109375" style="129" bestFit="1" customWidth="1"/>
    <col min="9" max="9" width="2.140625" style="30" bestFit="1" customWidth="1"/>
    <col min="10" max="10" width="4" bestFit="1" customWidth="1"/>
    <col min="11" max="11" width="11.42578125" style="30"/>
    <col min="12" max="12" width="12" style="30" bestFit="1" customWidth="1"/>
    <col min="13" max="16384" width="11.42578125" style="30"/>
  </cols>
  <sheetData>
    <row r="1" spans="1:10" s="151" customFormat="1" ht="31.5" thickBot="1">
      <c r="A1" s="329" t="s">
        <v>217</v>
      </c>
      <c r="B1" s="329"/>
      <c r="C1" s="329"/>
      <c r="D1" s="329"/>
      <c r="E1" s="329"/>
      <c r="F1" s="329"/>
      <c r="G1" s="329"/>
      <c r="H1" s="329"/>
    </row>
    <row r="2" spans="1:10" s="63" customFormat="1" ht="16.5" thickBot="1">
      <c r="A2" s="330" t="s">
        <v>7</v>
      </c>
      <c r="B2" s="331"/>
      <c r="C2" s="331"/>
      <c r="D2" s="331"/>
      <c r="E2" s="331"/>
      <c r="F2" s="331"/>
      <c r="G2" s="331"/>
      <c r="H2" s="332"/>
    </row>
    <row r="3" spans="1:10" s="63" customFormat="1">
      <c r="A3" s="333" t="s">
        <v>72</v>
      </c>
      <c r="B3" s="333"/>
      <c r="C3" s="333"/>
      <c r="D3" s="333"/>
      <c r="E3" s="333"/>
      <c r="F3" s="333"/>
      <c r="G3" s="333"/>
      <c r="H3" s="333"/>
    </row>
    <row r="4" spans="1:10" s="152" customFormat="1" ht="12.75">
      <c r="A4" s="334" t="s">
        <v>218</v>
      </c>
      <c r="B4" s="334"/>
      <c r="C4" s="334"/>
      <c r="D4" s="334"/>
      <c r="E4" s="334"/>
      <c r="F4" s="334"/>
      <c r="G4" s="334"/>
      <c r="H4" s="334"/>
    </row>
    <row r="5" spans="1:10" ht="18.75" thickBot="1">
      <c r="A5" s="335" t="s">
        <v>219</v>
      </c>
      <c r="B5" s="336"/>
      <c r="C5" s="336"/>
      <c r="D5" s="336"/>
      <c r="E5" s="336"/>
      <c r="F5" s="336"/>
      <c r="G5" s="336"/>
      <c r="H5" s="337"/>
      <c r="J5" s="30"/>
    </row>
    <row r="6" spans="1:10" s="153" customFormat="1" ht="12.75" thickBot="1">
      <c r="A6" s="323" t="s">
        <v>220</v>
      </c>
      <c r="B6" s="324"/>
      <c r="C6" s="324"/>
      <c r="D6" s="324"/>
      <c r="E6" s="324"/>
      <c r="F6" s="324"/>
      <c r="G6" s="324"/>
      <c r="H6" s="325"/>
    </row>
    <row r="7" spans="1:10" s="155" customFormat="1" ht="12.75" thickBot="1">
      <c r="A7" s="326" t="s">
        <v>221</v>
      </c>
      <c r="B7" s="321"/>
      <c r="C7" s="321"/>
      <c r="D7" s="321"/>
      <c r="E7" s="321"/>
      <c r="F7" s="321"/>
      <c r="G7" s="321"/>
      <c r="H7" s="322"/>
      <c r="I7" s="154"/>
    </row>
    <row r="8" spans="1:10" s="155" customFormat="1" ht="12">
      <c r="A8" s="263">
        <v>0.38125000000000003</v>
      </c>
      <c r="B8" s="156"/>
      <c r="C8" s="157" t="s">
        <v>121</v>
      </c>
      <c r="D8" s="158">
        <v>30.2</v>
      </c>
      <c r="E8" s="159" t="s">
        <v>120</v>
      </c>
      <c r="F8" s="160">
        <v>29.5</v>
      </c>
      <c r="G8" s="159" t="s">
        <v>222</v>
      </c>
      <c r="H8" s="161">
        <v>29</v>
      </c>
      <c r="I8" s="154">
        <f t="shared" ref="I8:I68" si="0">COUNTA(C8,E8,G8)</f>
        <v>3</v>
      </c>
    </row>
    <row r="9" spans="1:10" s="155" customFormat="1" ht="12">
      <c r="A9" s="264">
        <v>0.38750000000000001</v>
      </c>
      <c r="B9" s="156"/>
      <c r="C9" s="157" t="s">
        <v>118</v>
      </c>
      <c r="D9" s="158">
        <v>27.2</v>
      </c>
      <c r="E9" s="159" t="s">
        <v>47</v>
      </c>
      <c r="F9" s="160">
        <v>22.9</v>
      </c>
      <c r="G9" s="159" t="s">
        <v>46</v>
      </c>
      <c r="H9" s="161">
        <v>22.7</v>
      </c>
      <c r="I9" s="154">
        <f t="shared" si="0"/>
        <v>3</v>
      </c>
    </row>
    <row r="10" spans="1:10" s="155" customFormat="1" ht="12">
      <c r="A10" s="264">
        <v>0.39374999999999999</v>
      </c>
      <c r="B10" s="156"/>
      <c r="C10" s="157" t="s">
        <v>117</v>
      </c>
      <c r="D10" s="158">
        <v>19.100000000000001</v>
      </c>
      <c r="E10" s="159" t="s">
        <v>116</v>
      </c>
      <c r="F10" s="160">
        <v>15.5</v>
      </c>
      <c r="G10" s="159" t="s">
        <v>115</v>
      </c>
      <c r="H10" s="161">
        <v>15.1</v>
      </c>
      <c r="I10" s="154">
        <f t="shared" si="0"/>
        <v>3</v>
      </c>
    </row>
    <row r="11" spans="1:10" s="155" customFormat="1" ht="12.75" thickBot="1">
      <c r="A11" s="265">
        <v>0.4</v>
      </c>
      <c r="B11" s="162"/>
      <c r="C11" s="163" t="s">
        <v>114</v>
      </c>
      <c r="D11" s="164">
        <v>11.3</v>
      </c>
      <c r="E11" s="165" t="s">
        <v>113</v>
      </c>
      <c r="F11" s="166">
        <v>11.1</v>
      </c>
      <c r="G11" s="165" t="s">
        <v>112</v>
      </c>
      <c r="H11" s="167">
        <v>8.1999999999999993</v>
      </c>
      <c r="I11" s="154">
        <f t="shared" si="0"/>
        <v>3</v>
      </c>
    </row>
    <row r="12" spans="1:10" s="155" customFormat="1" ht="12.75" thickBot="1">
      <c r="A12" s="327" t="s">
        <v>223</v>
      </c>
      <c r="B12" s="321"/>
      <c r="C12" s="321"/>
      <c r="D12" s="321"/>
      <c r="E12" s="321"/>
      <c r="F12" s="321"/>
      <c r="G12" s="321"/>
      <c r="H12" s="322"/>
      <c r="I12" s="168">
        <f t="shared" si="0"/>
        <v>0</v>
      </c>
    </row>
    <row r="13" spans="1:10" s="155" customFormat="1" ht="12">
      <c r="A13" s="263">
        <v>0.40625</v>
      </c>
      <c r="B13" s="156"/>
      <c r="C13" s="157" t="s">
        <v>110</v>
      </c>
      <c r="D13" s="158">
        <v>53.7</v>
      </c>
      <c r="E13" s="159" t="s">
        <v>65</v>
      </c>
      <c r="F13" s="160">
        <v>29.1</v>
      </c>
      <c r="G13" s="159"/>
      <c r="H13" s="161"/>
      <c r="I13" s="154">
        <f t="shared" si="0"/>
        <v>2</v>
      </c>
    </row>
    <row r="14" spans="1:10" s="155" customFormat="1" ht="12">
      <c r="A14" s="264">
        <v>0.41249999999999998</v>
      </c>
      <c r="B14" s="156"/>
      <c r="C14" s="157" t="s">
        <v>108</v>
      </c>
      <c r="D14" s="158">
        <v>29</v>
      </c>
      <c r="E14" s="159" t="s">
        <v>107</v>
      </c>
      <c r="F14" s="160">
        <v>27.2</v>
      </c>
      <c r="G14" s="159" t="s">
        <v>61</v>
      </c>
      <c r="H14" s="161">
        <v>16.3</v>
      </c>
      <c r="I14" s="154">
        <f t="shared" si="0"/>
        <v>3</v>
      </c>
    </row>
    <row r="15" spans="1:10" s="155" customFormat="1" ht="12">
      <c r="A15" s="264">
        <v>0.41875000000000001</v>
      </c>
      <c r="B15" s="156"/>
      <c r="C15" s="157" t="s">
        <v>106</v>
      </c>
      <c r="D15" s="158">
        <v>13.5</v>
      </c>
      <c r="E15" s="159" t="s">
        <v>105</v>
      </c>
      <c r="F15" s="160">
        <v>9.6999999999999993</v>
      </c>
      <c r="G15" s="159" t="s">
        <v>60</v>
      </c>
      <c r="H15" s="161">
        <v>9.3000000000000007</v>
      </c>
      <c r="I15" s="154">
        <f t="shared" si="0"/>
        <v>3</v>
      </c>
    </row>
    <row r="16" spans="1:10" s="155" customFormat="1" ht="12">
      <c r="A16" s="264">
        <v>0.42499999999999999</v>
      </c>
      <c r="B16" s="156"/>
      <c r="C16" s="157" t="s">
        <v>59</v>
      </c>
      <c r="D16" s="158">
        <v>9</v>
      </c>
      <c r="E16" s="159" t="s">
        <v>104</v>
      </c>
      <c r="F16" s="160">
        <v>8.8000000000000007</v>
      </c>
      <c r="G16" s="159" t="s">
        <v>103</v>
      </c>
      <c r="H16" s="161">
        <v>8.4</v>
      </c>
      <c r="I16" s="154">
        <f t="shared" si="0"/>
        <v>3</v>
      </c>
    </row>
    <row r="17" spans="1:10" s="155" customFormat="1" ht="12.75" thickBot="1">
      <c r="A17" s="265">
        <v>0.43125000000000002</v>
      </c>
      <c r="B17" s="162"/>
      <c r="C17" s="163" t="s">
        <v>102</v>
      </c>
      <c r="D17" s="164">
        <v>7.5</v>
      </c>
      <c r="E17" s="165" t="s">
        <v>64</v>
      </c>
      <c r="F17" s="166">
        <v>6.5</v>
      </c>
      <c r="G17" s="165" t="s">
        <v>62</v>
      </c>
      <c r="H17" s="167">
        <v>2.1</v>
      </c>
      <c r="I17" s="154">
        <f t="shared" si="0"/>
        <v>3</v>
      </c>
    </row>
    <row r="18" spans="1:10" s="155" customFormat="1" ht="12.75" thickBot="1">
      <c r="A18" s="328" t="s">
        <v>224</v>
      </c>
      <c r="B18" s="321"/>
      <c r="C18" s="321"/>
      <c r="D18" s="321"/>
      <c r="E18" s="321"/>
      <c r="F18" s="321"/>
      <c r="G18" s="321"/>
      <c r="H18" s="322"/>
      <c r="I18" s="154">
        <f t="shared" si="0"/>
        <v>0</v>
      </c>
    </row>
    <row r="19" spans="1:10" s="155" customFormat="1" ht="12">
      <c r="A19" s="264">
        <v>0.4375</v>
      </c>
      <c r="B19" s="156"/>
      <c r="C19" s="157" t="s">
        <v>101</v>
      </c>
      <c r="D19" s="158">
        <v>18.7</v>
      </c>
      <c r="E19" s="159" t="s">
        <v>99</v>
      </c>
      <c r="F19" s="160">
        <v>12.3</v>
      </c>
      <c r="G19" s="159"/>
      <c r="H19" s="161"/>
      <c r="I19" s="154">
        <f t="shared" si="0"/>
        <v>2</v>
      </c>
    </row>
    <row r="20" spans="1:10" s="155" customFormat="1" ht="12">
      <c r="A20" s="264">
        <v>0.44374999999999998</v>
      </c>
      <c r="B20" s="156"/>
      <c r="C20" s="157" t="s">
        <v>98</v>
      </c>
      <c r="D20" s="158">
        <v>11.3</v>
      </c>
      <c r="E20" s="159" t="s">
        <v>100</v>
      </c>
      <c r="F20" s="160">
        <v>12.6</v>
      </c>
      <c r="G20" s="159"/>
      <c r="H20" s="161"/>
      <c r="I20" s="154">
        <f t="shared" si="0"/>
        <v>2</v>
      </c>
    </row>
    <row r="21" spans="1:10" s="155" customFormat="1" ht="12">
      <c r="A21" s="264">
        <v>0.45</v>
      </c>
      <c r="B21" s="156"/>
      <c r="C21" s="157" t="s">
        <v>96</v>
      </c>
      <c r="D21" s="158">
        <v>8.1</v>
      </c>
      <c r="E21" s="159" t="s">
        <v>95</v>
      </c>
      <c r="F21" s="160">
        <v>7.3</v>
      </c>
      <c r="G21" s="159" t="s">
        <v>94</v>
      </c>
      <c r="H21" s="161">
        <v>4.5999999999999996</v>
      </c>
      <c r="I21" s="154">
        <f t="shared" si="0"/>
        <v>3</v>
      </c>
    </row>
    <row r="22" spans="1:10" s="155" customFormat="1" ht="12">
      <c r="A22" s="264">
        <v>0.45624999999999999</v>
      </c>
      <c r="B22" s="156"/>
      <c r="C22" s="157" t="s">
        <v>93</v>
      </c>
      <c r="D22" s="158">
        <v>3.3</v>
      </c>
      <c r="E22" s="159" t="s">
        <v>91</v>
      </c>
      <c r="F22" s="160">
        <v>2.8</v>
      </c>
      <c r="G22" s="159" t="s">
        <v>89</v>
      </c>
      <c r="H22" s="161">
        <v>2.6</v>
      </c>
      <c r="I22" s="154">
        <f t="shared" si="0"/>
        <v>3</v>
      </c>
    </row>
    <row r="23" spans="1:10" s="155" customFormat="1" ht="12">
      <c r="A23" s="264">
        <v>0.46250000000000002</v>
      </c>
      <c r="B23" s="156"/>
      <c r="C23" s="157" t="s">
        <v>88</v>
      </c>
      <c r="D23" s="158">
        <v>1.4</v>
      </c>
      <c r="E23" s="159" t="s">
        <v>87</v>
      </c>
      <c r="F23" s="160">
        <v>1.2</v>
      </c>
      <c r="G23" s="159" t="s">
        <v>86</v>
      </c>
      <c r="H23" s="161">
        <v>1.2</v>
      </c>
      <c r="I23" s="154">
        <f t="shared" si="0"/>
        <v>3</v>
      </c>
    </row>
    <row r="24" spans="1:10" s="155" customFormat="1" ht="12.75" thickBot="1">
      <c r="A24" s="264">
        <v>0.46875</v>
      </c>
      <c r="B24" s="156"/>
      <c r="C24" s="157" t="s">
        <v>84</v>
      </c>
      <c r="D24" s="158">
        <v>0.7</v>
      </c>
      <c r="E24" s="218" t="s">
        <v>82</v>
      </c>
      <c r="F24" s="160">
        <v>0.5</v>
      </c>
      <c r="G24" s="159" t="s">
        <v>80</v>
      </c>
      <c r="H24" s="161">
        <v>-0.1</v>
      </c>
      <c r="I24" s="154">
        <v>2</v>
      </c>
    </row>
    <row r="25" spans="1:10" s="155" customFormat="1" ht="12.75" thickBot="1">
      <c r="A25" s="314" t="s">
        <v>225</v>
      </c>
      <c r="B25" s="315"/>
      <c r="C25" s="315"/>
      <c r="D25" s="315"/>
      <c r="E25" s="315"/>
      <c r="F25" s="315"/>
      <c r="G25" s="315"/>
      <c r="H25" s="316"/>
      <c r="I25" s="168">
        <f t="shared" si="0"/>
        <v>0</v>
      </c>
    </row>
    <row r="26" spans="1:10" s="155" customFormat="1" ht="12.75" thickBot="1">
      <c r="A26" s="266">
        <v>0.47500000000000098</v>
      </c>
      <c r="B26" s="169"/>
      <c r="C26" s="163" t="s">
        <v>78</v>
      </c>
      <c r="D26" s="164">
        <v>8.8000000000000007</v>
      </c>
      <c r="E26" s="163" t="s">
        <v>77</v>
      </c>
      <c r="F26" s="164">
        <v>4.2</v>
      </c>
      <c r="G26" s="235" t="s">
        <v>75</v>
      </c>
      <c r="H26" s="166">
        <v>-2.2000000000000002</v>
      </c>
      <c r="I26" s="154">
        <v>2</v>
      </c>
    </row>
    <row r="27" spans="1:10" s="155" customFormat="1" ht="12.75" thickBot="1">
      <c r="A27" s="320" t="s">
        <v>226</v>
      </c>
      <c r="B27" s="321"/>
      <c r="C27" s="321"/>
      <c r="D27" s="321"/>
      <c r="E27" s="321"/>
      <c r="F27" s="321"/>
      <c r="G27" s="321"/>
      <c r="H27" s="322"/>
      <c r="I27" s="168">
        <f t="shared" si="0"/>
        <v>0</v>
      </c>
    </row>
    <row r="28" spans="1:10" s="155" customFormat="1" ht="12">
      <c r="A28" s="267">
        <v>0.48125000000000101</v>
      </c>
      <c r="B28" s="156"/>
      <c r="C28" s="157" t="s">
        <v>210</v>
      </c>
      <c r="D28" s="158">
        <v>5</v>
      </c>
      <c r="E28" s="159" t="s">
        <v>209</v>
      </c>
      <c r="F28" s="160">
        <v>1.3</v>
      </c>
      <c r="G28" s="159" t="s">
        <v>208</v>
      </c>
      <c r="H28" s="161">
        <v>0.5</v>
      </c>
      <c r="I28" s="154">
        <f t="shared" si="0"/>
        <v>3</v>
      </c>
    </row>
    <row r="29" spans="1:10" s="155" customFormat="1" ht="12.75" thickBot="1">
      <c r="A29" s="271">
        <v>0.48750000000000099</v>
      </c>
      <c r="B29" s="162"/>
      <c r="C29" s="163" t="s">
        <v>212</v>
      </c>
      <c r="D29" s="164">
        <v>6.3</v>
      </c>
      <c r="E29" s="165" t="s">
        <v>211</v>
      </c>
      <c r="F29" s="166">
        <v>6.2</v>
      </c>
      <c r="G29" s="165"/>
      <c r="H29" s="167"/>
      <c r="I29" s="154">
        <f t="shared" si="0"/>
        <v>2</v>
      </c>
    </row>
    <row r="30" spans="1:10" s="155" customFormat="1" ht="12.75" thickBot="1">
      <c r="A30" s="320" t="s">
        <v>227</v>
      </c>
      <c r="B30" s="321"/>
      <c r="C30" s="321"/>
      <c r="D30" s="321"/>
      <c r="E30" s="321"/>
      <c r="F30" s="321"/>
      <c r="G30" s="321"/>
      <c r="H30" s="322"/>
      <c r="I30" s="168">
        <f t="shared" si="0"/>
        <v>0</v>
      </c>
    </row>
    <row r="31" spans="1:10" s="155" customFormat="1" ht="12.75" thickBot="1">
      <c r="A31" s="267">
        <v>0.49375000000000102</v>
      </c>
      <c r="B31" s="156"/>
      <c r="C31" s="233" t="s">
        <v>55</v>
      </c>
      <c r="D31" s="158">
        <v>23.2</v>
      </c>
      <c r="E31" s="159" t="s">
        <v>214</v>
      </c>
      <c r="F31" s="160">
        <v>19.399999999999999</v>
      </c>
      <c r="G31" s="159" t="s">
        <v>213</v>
      </c>
      <c r="H31" s="161">
        <v>10.4</v>
      </c>
      <c r="I31" s="154">
        <v>2</v>
      </c>
    </row>
    <row r="32" spans="1:10" s="155" customFormat="1" ht="12.75" thickBot="1">
      <c r="A32" s="271">
        <v>0.500000000000001</v>
      </c>
      <c r="B32" s="162"/>
      <c r="C32" s="163" t="s">
        <v>216</v>
      </c>
      <c r="D32" s="164">
        <v>36.700000000000003</v>
      </c>
      <c r="E32" s="165" t="s">
        <v>215</v>
      </c>
      <c r="F32" s="166">
        <v>26.3</v>
      </c>
      <c r="G32" s="165"/>
      <c r="H32" s="167"/>
      <c r="I32" s="154">
        <f t="shared" si="0"/>
        <v>2</v>
      </c>
      <c r="J32" s="170">
        <f>SUM(I8:I32)</f>
        <v>52</v>
      </c>
    </row>
    <row r="33" spans="1:9" s="155" customFormat="1" ht="12.75" thickBot="1">
      <c r="A33" s="317" t="s">
        <v>228</v>
      </c>
      <c r="B33" s="318"/>
      <c r="C33" s="318"/>
      <c r="D33" s="318"/>
      <c r="E33" s="318"/>
      <c r="F33" s="318"/>
      <c r="G33" s="318"/>
      <c r="H33" s="319"/>
      <c r="I33" s="168">
        <f t="shared" si="0"/>
        <v>0</v>
      </c>
    </row>
    <row r="34" spans="1:9" s="155" customFormat="1" ht="12.75" thickBot="1">
      <c r="A34" s="320" t="s">
        <v>229</v>
      </c>
      <c r="B34" s="321"/>
      <c r="C34" s="321"/>
      <c r="D34" s="321"/>
      <c r="E34" s="321"/>
      <c r="F34" s="321"/>
      <c r="G34" s="321"/>
      <c r="H34" s="322"/>
      <c r="I34" s="168">
        <f t="shared" si="0"/>
        <v>0</v>
      </c>
    </row>
    <row r="35" spans="1:9" s="155" customFormat="1" ht="12">
      <c r="A35" s="267">
        <v>0.50625000000000098</v>
      </c>
      <c r="B35" s="171"/>
      <c r="C35" s="172" t="s">
        <v>150</v>
      </c>
      <c r="D35" s="173">
        <v>0</v>
      </c>
      <c r="E35" s="174" t="s">
        <v>149</v>
      </c>
      <c r="F35" s="173">
        <v>0</v>
      </c>
      <c r="G35" s="175"/>
      <c r="H35" s="176"/>
      <c r="I35" s="154">
        <f t="shared" si="0"/>
        <v>2</v>
      </c>
    </row>
    <row r="36" spans="1:9" s="155" customFormat="1" ht="12">
      <c r="A36" s="264">
        <v>0.51250000000000095</v>
      </c>
      <c r="B36" s="177"/>
      <c r="C36" s="219" t="s">
        <v>148</v>
      </c>
      <c r="D36" s="179">
        <v>54</v>
      </c>
      <c r="E36" s="180" t="s">
        <v>147</v>
      </c>
      <c r="F36" s="179">
        <v>0</v>
      </c>
      <c r="G36" s="180"/>
      <c r="H36" s="181"/>
      <c r="I36" s="154">
        <v>1</v>
      </c>
    </row>
    <row r="37" spans="1:9" s="155" customFormat="1" ht="12">
      <c r="A37" s="264">
        <v>0.51875000000000104</v>
      </c>
      <c r="B37" s="177"/>
      <c r="C37" s="182" t="s">
        <v>146</v>
      </c>
      <c r="D37" s="179">
        <v>0</v>
      </c>
      <c r="E37" s="178" t="s">
        <v>145</v>
      </c>
      <c r="F37" s="179">
        <v>0</v>
      </c>
      <c r="G37" s="180" t="s">
        <v>144</v>
      </c>
      <c r="H37" s="181">
        <v>0</v>
      </c>
      <c r="I37" s="154">
        <f t="shared" si="0"/>
        <v>3</v>
      </c>
    </row>
    <row r="38" spans="1:9" s="155" customFormat="1" ht="12">
      <c r="A38" s="264">
        <v>0.52500000000000102</v>
      </c>
      <c r="B38" s="177"/>
      <c r="C38" s="182" t="s">
        <v>143</v>
      </c>
      <c r="D38" s="179">
        <v>0</v>
      </c>
      <c r="E38" s="178" t="s">
        <v>142</v>
      </c>
      <c r="F38" s="179">
        <v>54</v>
      </c>
      <c r="G38" s="180" t="s">
        <v>141</v>
      </c>
      <c r="H38" s="181">
        <v>0</v>
      </c>
      <c r="I38" s="154">
        <f t="shared" si="0"/>
        <v>3</v>
      </c>
    </row>
    <row r="39" spans="1:9" s="155" customFormat="1" ht="12">
      <c r="A39" s="264">
        <v>0.531250000000001</v>
      </c>
      <c r="B39" s="177"/>
      <c r="C39" s="182" t="s">
        <v>140</v>
      </c>
      <c r="D39" s="179">
        <v>42.1</v>
      </c>
      <c r="E39" s="219" t="s">
        <v>139</v>
      </c>
      <c r="F39" s="179">
        <v>47.8</v>
      </c>
      <c r="G39" s="180" t="s">
        <v>138</v>
      </c>
      <c r="H39" s="183">
        <v>54</v>
      </c>
      <c r="I39" s="154">
        <v>2</v>
      </c>
    </row>
    <row r="40" spans="1:9" s="155" customFormat="1" ht="12">
      <c r="A40" s="264">
        <v>0.53750000000000098</v>
      </c>
      <c r="B40" s="177"/>
      <c r="C40" s="182" t="s">
        <v>137</v>
      </c>
      <c r="D40" s="179">
        <v>52.3</v>
      </c>
      <c r="E40" s="178" t="s">
        <v>136</v>
      </c>
      <c r="F40" s="179">
        <v>32.9</v>
      </c>
      <c r="G40" s="180" t="s">
        <v>135</v>
      </c>
      <c r="H40" s="183">
        <v>33</v>
      </c>
      <c r="I40" s="154">
        <f t="shared" si="0"/>
        <v>3</v>
      </c>
    </row>
    <row r="41" spans="1:9" s="155" customFormat="1" ht="12">
      <c r="A41" s="264">
        <v>0.54375000000000095</v>
      </c>
      <c r="B41" s="177"/>
      <c r="C41" s="182" t="s">
        <v>134</v>
      </c>
      <c r="D41" s="179">
        <v>35.9</v>
      </c>
      <c r="E41" s="178" t="s">
        <v>133</v>
      </c>
      <c r="F41" s="179">
        <v>30.4</v>
      </c>
      <c r="G41" s="180" t="s">
        <v>132</v>
      </c>
      <c r="H41" s="183">
        <v>31.6</v>
      </c>
      <c r="I41" s="154">
        <f t="shared" si="0"/>
        <v>3</v>
      </c>
    </row>
    <row r="42" spans="1:9" s="155" customFormat="1" ht="12">
      <c r="A42" s="264">
        <v>0.55000000000000104</v>
      </c>
      <c r="B42" s="177"/>
      <c r="C42" s="182" t="s">
        <v>131</v>
      </c>
      <c r="D42" s="179">
        <v>26</v>
      </c>
      <c r="E42" s="178" t="s">
        <v>130</v>
      </c>
      <c r="F42" s="179">
        <v>24</v>
      </c>
      <c r="G42" s="180" t="s">
        <v>129</v>
      </c>
      <c r="H42" s="183">
        <v>21.3</v>
      </c>
      <c r="I42" s="154">
        <f t="shared" si="0"/>
        <v>3</v>
      </c>
    </row>
    <row r="43" spans="1:9" s="155" customFormat="1" ht="12">
      <c r="A43" s="264">
        <v>0.55625000000000102</v>
      </c>
      <c r="B43" s="177"/>
      <c r="C43" s="232" t="s">
        <v>157</v>
      </c>
      <c r="D43" s="179">
        <v>0</v>
      </c>
      <c r="E43" s="219" t="s">
        <v>156</v>
      </c>
      <c r="F43" s="179">
        <v>0</v>
      </c>
      <c r="G43" s="180"/>
      <c r="H43" s="181"/>
      <c r="I43" s="154">
        <v>0</v>
      </c>
    </row>
    <row r="44" spans="1:9" s="155" customFormat="1" ht="12">
      <c r="A44" s="264">
        <v>0.562500000000001</v>
      </c>
      <c r="B44" s="177"/>
      <c r="C44" s="184" t="s">
        <v>155</v>
      </c>
      <c r="D44" s="179">
        <v>53.5</v>
      </c>
      <c r="E44" s="185" t="s">
        <v>154</v>
      </c>
      <c r="F44" s="179">
        <v>54</v>
      </c>
      <c r="G44" s="184" t="s">
        <v>230</v>
      </c>
      <c r="H44" s="181">
        <v>25.6</v>
      </c>
      <c r="I44" s="154">
        <f t="shared" si="0"/>
        <v>3</v>
      </c>
    </row>
    <row r="45" spans="1:9" s="155" customFormat="1" ht="12.75" thickBot="1">
      <c r="A45" s="264">
        <v>0.56875000000000098</v>
      </c>
      <c r="B45" s="186"/>
      <c r="C45" s="187" t="s">
        <v>152</v>
      </c>
      <c r="D45" s="188">
        <v>45.7</v>
      </c>
      <c r="E45" s="189" t="s">
        <v>231</v>
      </c>
      <c r="F45" s="188">
        <v>36.6</v>
      </c>
      <c r="G45" s="187" t="s">
        <v>151</v>
      </c>
      <c r="H45" s="190">
        <v>31.2</v>
      </c>
      <c r="I45" s="154">
        <f t="shared" si="0"/>
        <v>3</v>
      </c>
    </row>
    <row r="46" spans="1:9" s="155" customFormat="1" ht="12.75" thickBot="1">
      <c r="A46" s="314" t="s">
        <v>232</v>
      </c>
      <c r="B46" s="315"/>
      <c r="C46" s="315"/>
      <c r="D46" s="315"/>
      <c r="E46" s="315"/>
      <c r="F46" s="315"/>
      <c r="G46" s="315"/>
      <c r="H46" s="316"/>
      <c r="I46" s="168">
        <f t="shared" si="0"/>
        <v>0</v>
      </c>
    </row>
    <row r="47" spans="1:9" s="155" customFormat="1" ht="12">
      <c r="A47" s="267">
        <v>0.57500000000000095</v>
      </c>
      <c r="B47" s="191"/>
      <c r="C47" s="159" t="s">
        <v>160</v>
      </c>
      <c r="D47" s="158">
        <v>44.6</v>
      </c>
      <c r="E47" s="157" t="s">
        <v>159</v>
      </c>
      <c r="F47" s="158">
        <v>28.2</v>
      </c>
      <c r="G47" s="192" t="s">
        <v>158</v>
      </c>
      <c r="H47" s="161">
        <v>11.4</v>
      </c>
      <c r="I47" s="154">
        <f t="shared" si="0"/>
        <v>3</v>
      </c>
    </row>
    <row r="48" spans="1:9" s="155" customFormat="1" ht="12">
      <c r="A48" s="264">
        <v>0.58125000000000104</v>
      </c>
      <c r="B48" s="177"/>
      <c r="C48" s="182" t="s">
        <v>164</v>
      </c>
      <c r="D48" s="179">
        <v>53.9</v>
      </c>
      <c r="E48" s="178" t="s">
        <v>163</v>
      </c>
      <c r="F48" s="179">
        <v>36.299999999999997</v>
      </c>
      <c r="G48" s="180" t="s">
        <v>161</v>
      </c>
      <c r="H48" s="181">
        <v>0</v>
      </c>
      <c r="I48" s="154">
        <f t="shared" si="0"/>
        <v>3</v>
      </c>
    </row>
    <row r="49" spans="1:11" s="155" customFormat="1" ht="12">
      <c r="A49" s="264">
        <v>0.58750000000000102</v>
      </c>
      <c r="B49" s="177"/>
      <c r="C49" s="182" t="s">
        <v>167</v>
      </c>
      <c r="D49" s="179">
        <v>43</v>
      </c>
      <c r="E49" s="178" t="s">
        <v>166</v>
      </c>
      <c r="F49" s="179">
        <v>43.8</v>
      </c>
      <c r="G49" s="180" t="s">
        <v>165</v>
      </c>
      <c r="H49" s="181">
        <v>0</v>
      </c>
      <c r="I49" s="154">
        <f t="shared" si="0"/>
        <v>3</v>
      </c>
    </row>
    <row r="50" spans="1:11" s="155" customFormat="1" ht="12">
      <c r="A50" s="264">
        <v>0.593750000000001</v>
      </c>
      <c r="B50" s="177"/>
      <c r="C50" s="182" t="s">
        <v>170</v>
      </c>
      <c r="D50" s="179">
        <v>0</v>
      </c>
      <c r="E50" s="178" t="s">
        <v>169</v>
      </c>
      <c r="F50" s="179">
        <v>0</v>
      </c>
      <c r="G50" s="180" t="s">
        <v>168</v>
      </c>
      <c r="H50" s="181">
        <v>0</v>
      </c>
      <c r="I50" s="154">
        <f t="shared" si="0"/>
        <v>3</v>
      </c>
    </row>
    <row r="51" spans="1:11" s="155" customFormat="1" ht="12">
      <c r="A51" s="264">
        <v>0.60000000000000098</v>
      </c>
      <c r="B51" s="177"/>
      <c r="C51" s="182" t="s">
        <v>173</v>
      </c>
      <c r="D51" s="179">
        <v>0</v>
      </c>
      <c r="E51" s="178" t="s">
        <v>172</v>
      </c>
      <c r="F51" s="179">
        <v>0</v>
      </c>
      <c r="G51" s="180" t="s">
        <v>171</v>
      </c>
      <c r="H51" s="181">
        <v>0</v>
      </c>
      <c r="I51" s="154">
        <f t="shared" si="0"/>
        <v>3</v>
      </c>
    </row>
    <row r="52" spans="1:11" s="155" customFormat="1" ht="12">
      <c r="A52" s="264">
        <v>0.60625000000000095</v>
      </c>
      <c r="B52" s="177"/>
      <c r="C52" s="182" t="s">
        <v>178</v>
      </c>
      <c r="D52" s="179">
        <v>0</v>
      </c>
      <c r="E52" s="268" t="s">
        <v>176</v>
      </c>
      <c r="F52" s="179">
        <v>0</v>
      </c>
      <c r="G52" s="180" t="s">
        <v>174</v>
      </c>
      <c r="H52" s="181">
        <v>0</v>
      </c>
      <c r="I52" s="154">
        <f t="shared" si="0"/>
        <v>3</v>
      </c>
    </row>
    <row r="53" spans="1:11" s="155" customFormat="1" ht="12">
      <c r="A53" s="264">
        <v>0.61250000000000104</v>
      </c>
      <c r="B53" s="177"/>
      <c r="C53" s="184" t="s">
        <v>183</v>
      </c>
      <c r="D53" s="179">
        <v>54</v>
      </c>
      <c r="E53" s="268" t="s">
        <v>179</v>
      </c>
      <c r="F53" s="179">
        <v>0</v>
      </c>
      <c r="G53" s="180" t="s">
        <v>175</v>
      </c>
      <c r="H53" s="181">
        <v>0</v>
      </c>
      <c r="I53" s="154">
        <f t="shared" si="0"/>
        <v>3</v>
      </c>
    </row>
    <row r="54" spans="1:11" s="155" customFormat="1" ht="12.75" thickBot="1">
      <c r="A54" s="271">
        <v>0.61875000000000102</v>
      </c>
      <c r="B54" s="193"/>
      <c r="C54" s="194" t="s">
        <v>182</v>
      </c>
      <c r="D54" s="195">
        <v>0</v>
      </c>
      <c r="E54" s="196" t="s">
        <v>181</v>
      </c>
      <c r="F54" s="195">
        <v>54</v>
      </c>
      <c r="G54" s="197" t="s">
        <v>180</v>
      </c>
      <c r="H54" s="198">
        <v>33.4</v>
      </c>
      <c r="I54" s="154">
        <f t="shared" si="0"/>
        <v>3</v>
      </c>
    </row>
    <row r="55" spans="1:11" s="155" customFormat="1" ht="12.75" thickBot="1">
      <c r="A55" s="320" t="s">
        <v>233</v>
      </c>
      <c r="B55" s="321"/>
      <c r="C55" s="321"/>
      <c r="D55" s="321"/>
      <c r="E55" s="321"/>
      <c r="F55" s="321"/>
      <c r="G55" s="321"/>
      <c r="H55" s="322"/>
      <c r="I55" s="168">
        <f t="shared" si="0"/>
        <v>0</v>
      </c>
    </row>
    <row r="56" spans="1:11" s="155" customFormat="1" ht="12">
      <c r="A56" s="267">
        <v>0.625000000000001</v>
      </c>
      <c r="B56" s="191"/>
      <c r="C56" s="218" t="s">
        <v>206</v>
      </c>
      <c r="D56" s="199" t="s">
        <v>10</v>
      </c>
      <c r="E56" s="200" t="s">
        <v>205</v>
      </c>
      <c r="F56" s="199" t="s">
        <v>10</v>
      </c>
      <c r="G56" s="201" t="s">
        <v>204</v>
      </c>
      <c r="H56" s="202" t="s">
        <v>10</v>
      </c>
      <c r="I56" s="154">
        <v>2</v>
      </c>
    </row>
    <row r="57" spans="1:11" s="155" customFormat="1" ht="12">
      <c r="A57" s="264">
        <v>0.63125000000000098</v>
      </c>
      <c r="B57" s="177"/>
      <c r="C57" s="182" t="s">
        <v>190</v>
      </c>
      <c r="D57" s="203" t="s">
        <v>10</v>
      </c>
      <c r="E57" s="178" t="s">
        <v>195</v>
      </c>
      <c r="F57" s="203" t="s">
        <v>10</v>
      </c>
      <c r="G57" s="239" t="s">
        <v>200</v>
      </c>
      <c r="H57" s="204" t="s">
        <v>10</v>
      </c>
      <c r="I57" s="154">
        <v>2</v>
      </c>
    </row>
    <row r="58" spans="1:11" s="155" customFormat="1" ht="12">
      <c r="A58" s="264">
        <v>0.63750000000000095</v>
      </c>
      <c r="B58" s="177"/>
      <c r="C58" s="182" t="s">
        <v>191</v>
      </c>
      <c r="D58" s="203" t="s">
        <v>10</v>
      </c>
      <c r="E58" s="178" t="s">
        <v>196</v>
      </c>
      <c r="F58" s="203" t="s">
        <v>10</v>
      </c>
      <c r="G58" s="180" t="s">
        <v>201</v>
      </c>
      <c r="H58" s="204" t="s">
        <v>10</v>
      </c>
      <c r="I58" s="154">
        <f t="shared" si="0"/>
        <v>3</v>
      </c>
    </row>
    <row r="59" spans="1:11" s="155" customFormat="1" ht="12">
      <c r="A59" s="264">
        <v>0.64375000000000104</v>
      </c>
      <c r="B59" s="177"/>
      <c r="C59" s="182" t="s">
        <v>192</v>
      </c>
      <c r="D59" s="203" t="s">
        <v>10</v>
      </c>
      <c r="E59" s="219" t="s">
        <v>197</v>
      </c>
      <c r="F59" s="203" t="s">
        <v>10</v>
      </c>
      <c r="G59" s="180" t="s">
        <v>202</v>
      </c>
      <c r="H59" s="204" t="s">
        <v>10</v>
      </c>
      <c r="I59" s="154">
        <v>2</v>
      </c>
    </row>
    <row r="60" spans="1:11" s="155" customFormat="1" ht="12">
      <c r="A60" s="264">
        <v>0.65000000000000102</v>
      </c>
      <c r="B60" s="177"/>
      <c r="C60" s="232" t="s">
        <v>193</v>
      </c>
      <c r="D60" s="203" t="s">
        <v>10</v>
      </c>
      <c r="E60" s="178" t="s">
        <v>198</v>
      </c>
      <c r="F60" s="203" t="s">
        <v>10</v>
      </c>
      <c r="G60" s="180" t="s">
        <v>203</v>
      </c>
      <c r="H60" s="204" t="s">
        <v>10</v>
      </c>
      <c r="I60" s="154">
        <v>2</v>
      </c>
    </row>
    <row r="61" spans="1:11" s="155" customFormat="1" ht="12.75" thickBot="1">
      <c r="A61" s="264">
        <v>0.656250000000001</v>
      </c>
      <c r="B61" s="186"/>
      <c r="C61" s="205" t="s">
        <v>194</v>
      </c>
      <c r="D61" s="206" t="s">
        <v>10</v>
      </c>
      <c r="E61" s="207" t="s">
        <v>199</v>
      </c>
      <c r="F61" s="206" t="s">
        <v>10</v>
      </c>
      <c r="G61" s="208" t="s">
        <v>234</v>
      </c>
      <c r="H61" s="209" t="s">
        <v>10</v>
      </c>
      <c r="I61" s="154">
        <f t="shared" si="0"/>
        <v>3</v>
      </c>
    </row>
    <row r="62" spans="1:11" s="153" customFormat="1" ht="12.75" thickBot="1">
      <c r="A62" s="323" t="s">
        <v>235</v>
      </c>
      <c r="B62" s="324"/>
      <c r="C62" s="324"/>
      <c r="D62" s="324"/>
      <c r="E62" s="324"/>
      <c r="F62" s="324"/>
      <c r="G62" s="324"/>
      <c r="H62" s="325"/>
      <c r="I62" s="168">
        <f t="shared" si="0"/>
        <v>0</v>
      </c>
      <c r="K62" s="155"/>
    </row>
    <row r="63" spans="1:11" s="155" customFormat="1" ht="12.75" thickBot="1">
      <c r="A63" s="314" t="s">
        <v>236</v>
      </c>
      <c r="B63" s="315"/>
      <c r="C63" s="315"/>
      <c r="D63" s="315"/>
      <c r="E63" s="315"/>
      <c r="F63" s="315"/>
      <c r="G63" s="315"/>
      <c r="H63" s="316"/>
      <c r="I63" s="168">
        <f t="shared" si="0"/>
        <v>0</v>
      </c>
    </row>
    <row r="64" spans="1:11" s="155" customFormat="1" ht="12">
      <c r="A64" s="272">
        <v>0.375</v>
      </c>
      <c r="B64" s="171"/>
      <c r="C64" s="237" t="s">
        <v>186</v>
      </c>
      <c r="D64" s="173">
        <v>39.700000000000003</v>
      </c>
      <c r="E64" s="174" t="s">
        <v>188</v>
      </c>
      <c r="F64" s="173">
        <v>0</v>
      </c>
      <c r="G64" s="175" t="s">
        <v>185</v>
      </c>
      <c r="H64" s="210">
        <v>0</v>
      </c>
      <c r="I64" s="154">
        <v>2</v>
      </c>
    </row>
    <row r="65" spans="1:11" s="155" customFormat="1" ht="12.75" thickBot="1">
      <c r="A65" s="273">
        <v>0.38125000000000003</v>
      </c>
      <c r="B65" s="186"/>
      <c r="C65" s="236" t="s">
        <v>184</v>
      </c>
      <c r="D65" s="188">
        <v>0</v>
      </c>
      <c r="E65" s="207" t="s">
        <v>187</v>
      </c>
      <c r="F65" s="188">
        <v>0</v>
      </c>
      <c r="G65" s="208" t="s">
        <v>189</v>
      </c>
      <c r="H65" s="190">
        <v>0</v>
      </c>
      <c r="I65" s="154">
        <v>2</v>
      </c>
    </row>
    <row r="66" spans="1:11" s="155" customFormat="1" ht="12.75" thickBot="1">
      <c r="A66" s="314" t="s">
        <v>237</v>
      </c>
      <c r="B66" s="315"/>
      <c r="C66" s="315"/>
      <c r="D66" s="315"/>
      <c r="E66" s="315"/>
      <c r="F66" s="315"/>
      <c r="G66" s="315"/>
      <c r="H66" s="316"/>
      <c r="I66" s="168">
        <f t="shared" si="0"/>
        <v>0</v>
      </c>
    </row>
    <row r="67" spans="1:11" s="155" customFormat="1" ht="12.75" thickBot="1">
      <c r="A67" s="272">
        <v>0.38750000000000001</v>
      </c>
      <c r="B67" s="191"/>
      <c r="C67" s="218" t="s">
        <v>124</v>
      </c>
      <c r="D67" s="158">
        <v>26.8</v>
      </c>
      <c r="E67" s="157" t="s">
        <v>123</v>
      </c>
      <c r="F67" s="158">
        <v>27.5</v>
      </c>
      <c r="G67" s="192" t="s">
        <v>122</v>
      </c>
      <c r="H67" s="161">
        <v>21.6</v>
      </c>
      <c r="I67" s="154">
        <v>2</v>
      </c>
      <c r="J67" s="170">
        <f>SUM(I35:I68)</f>
        <v>73</v>
      </c>
    </row>
    <row r="68" spans="1:11" s="155" customFormat="1" ht="12.75" thickBot="1">
      <c r="A68" s="274">
        <v>0.39374999999999999</v>
      </c>
      <c r="B68" s="186"/>
      <c r="C68" s="187" t="s">
        <v>127</v>
      </c>
      <c r="D68" s="188">
        <v>47.3</v>
      </c>
      <c r="E68" s="189" t="s">
        <v>238</v>
      </c>
      <c r="F68" s="188">
        <v>54</v>
      </c>
      <c r="G68" s="189" t="s">
        <v>126</v>
      </c>
      <c r="H68" s="211">
        <v>41.8</v>
      </c>
      <c r="I68" s="154">
        <f t="shared" si="0"/>
        <v>3</v>
      </c>
      <c r="J68" s="212">
        <f>SUM(J32+J67)</f>
        <v>125</v>
      </c>
    </row>
    <row r="69" spans="1:11" s="155" customFormat="1" ht="12">
      <c r="H69" s="213"/>
    </row>
    <row r="70" spans="1:11" s="155" customFormat="1" ht="12">
      <c r="H70" s="213"/>
    </row>
    <row r="71" spans="1:11" s="155" customFormat="1" ht="12">
      <c r="E71" s="269" t="s">
        <v>239</v>
      </c>
      <c r="H71" s="213"/>
    </row>
    <row r="72" spans="1:11" s="155" customFormat="1" ht="12">
      <c r="H72" s="213"/>
    </row>
    <row r="73" spans="1:11" s="153" customFormat="1" ht="12">
      <c r="A73" s="213"/>
      <c r="D73" s="214"/>
      <c r="F73" s="214"/>
      <c r="H73" s="214"/>
      <c r="K73" s="155"/>
    </row>
    <row r="74" spans="1:11" s="153" customFormat="1" ht="12">
      <c r="A74" s="213"/>
      <c r="D74" s="214"/>
      <c r="F74" s="214"/>
      <c r="H74" s="214"/>
      <c r="K74" s="155"/>
    </row>
    <row r="75" spans="1:11" s="153" customFormat="1" ht="12">
      <c r="A75" s="213"/>
      <c r="D75" s="214"/>
      <c r="F75" s="214"/>
      <c r="H75" s="214"/>
      <c r="K75" s="155"/>
    </row>
    <row r="76" spans="1:11" s="153" customFormat="1" ht="12">
      <c r="A76" s="213"/>
      <c r="D76" s="214"/>
      <c r="F76" s="214"/>
      <c r="H76" s="214"/>
      <c r="K76" s="155"/>
    </row>
    <row r="77" spans="1:11" s="153" customFormat="1" ht="12">
      <c r="A77" s="213"/>
      <c r="D77" s="214"/>
      <c r="F77" s="214"/>
      <c r="H77" s="214"/>
      <c r="K77" s="155"/>
    </row>
    <row r="78" spans="1:11" s="153" customFormat="1" ht="12">
      <c r="A78" s="213"/>
      <c r="D78" s="214"/>
      <c r="F78" s="214"/>
      <c r="H78" s="214"/>
      <c r="K78" s="155"/>
    </row>
    <row r="79" spans="1:11" s="153" customFormat="1" ht="12">
      <c r="A79" s="213"/>
      <c r="D79" s="214"/>
      <c r="F79" s="214"/>
      <c r="H79" s="214"/>
      <c r="K79" s="155"/>
    </row>
    <row r="80" spans="1:11" s="153" customFormat="1" ht="12">
      <c r="A80" s="213"/>
      <c r="D80" s="214"/>
      <c r="F80" s="214"/>
      <c r="H80" s="214"/>
      <c r="K80" s="155"/>
    </row>
    <row r="81" spans="1:11" s="153" customFormat="1" ht="12">
      <c r="A81" s="213"/>
      <c r="D81" s="214"/>
      <c r="F81" s="214"/>
      <c r="H81" s="214"/>
      <c r="K81" s="155"/>
    </row>
    <row r="82" spans="1:11" s="153" customFormat="1" ht="12">
      <c r="A82" s="213"/>
      <c r="D82" s="214"/>
      <c r="F82" s="214"/>
      <c r="H82" s="214"/>
      <c r="K82" s="155"/>
    </row>
    <row r="83" spans="1:11" s="153" customFormat="1" ht="12">
      <c r="A83" s="213"/>
      <c r="D83" s="214"/>
      <c r="F83" s="214"/>
      <c r="H83" s="214"/>
      <c r="K83" s="155"/>
    </row>
    <row r="84" spans="1:11" s="153" customFormat="1" ht="12">
      <c r="A84" s="213"/>
      <c r="D84" s="214"/>
      <c r="F84" s="214"/>
      <c r="H84" s="214"/>
      <c r="K84" s="155"/>
    </row>
    <row r="85" spans="1:11" s="153" customFormat="1" ht="12">
      <c r="A85" s="213"/>
      <c r="D85" s="214"/>
      <c r="F85" s="214"/>
      <c r="H85" s="214"/>
      <c r="K85" s="155"/>
    </row>
    <row r="86" spans="1:11" s="153" customFormat="1" ht="12">
      <c r="A86" s="213"/>
      <c r="D86" s="214"/>
      <c r="F86" s="214"/>
      <c r="H86" s="214"/>
      <c r="K86" s="155"/>
    </row>
    <row r="87" spans="1:11" s="153" customFormat="1" ht="12">
      <c r="A87" s="213"/>
      <c r="D87" s="214"/>
      <c r="F87" s="214"/>
      <c r="H87" s="214"/>
      <c r="K87" s="155"/>
    </row>
    <row r="88" spans="1:11" s="153" customFormat="1" ht="12">
      <c r="A88" s="213"/>
      <c r="D88" s="214"/>
      <c r="F88" s="214"/>
      <c r="H88" s="214"/>
      <c r="K88" s="155"/>
    </row>
    <row r="89" spans="1:11" s="153" customFormat="1" ht="12">
      <c r="A89" s="213"/>
      <c r="D89" s="214"/>
      <c r="F89" s="214"/>
      <c r="H89" s="214"/>
      <c r="K89" s="155"/>
    </row>
    <row r="90" spans="1:11" s="153" customFormat="1" ht="12">
      <c r="A90" s="213"/>
      <c r="D90" s="214"/>
      <c r="F90" s="214"/>
      <c r="H90" s="214"/>
      <c r="K90" s="155"/>
    </row>
    <row r="91" spans="1:11" s="153" customFormat="1" ht="12">
      <c r="A91" s="213"/>
      <c r="D91" s="214"/>
      <c r="F91" s="214"/>
      <c r="H91" s="214"/>
      <c r="K91" s="155"/>
    </row>
    <row r="92" spans="1:11" s="153" customFormat="1" ht="12">
      <c r="A92" s="213"/>
      <c r="D92" s="214"/>
      <c r="F92" s="214"/>
      <c r="H92" s="214"/>
      <c r="K92" s="155"/>
    </row>
    <row r="93" spans="1:11" s="153" customFormat="1" ht="12">
      <c r="A93" s="213"/>
      <c r="D93" s="214"/>
      <c r="F93" s="214"/>
      <c r="H93" s="214"/>
      <c r="K93" s="155"/>
    </row>
    <row r="94" spans="1:11" s="153" customFormat="1" ht="12">
      <c r="A94" s="213"/>
      <c r="D94" s="214"/>
      <c r="F94" s="214"/>
      <c r="H94" s="214"/>
      <c r="K94" s="155"/>
    </row>
    <row r="95" spans="1:11" s="153" customFormat="1" ht="12">
      <c r="A95" s="213"/>
      <c r="D95" s="214"/>
      <c r="F95" s="214"/>
      <c r="H95" s="214"/>
      <c r="K95" s="155"/>
    </row>
    <row r="96" spans="1:11" s="153" customFormat="1" ht="12">
      <c r="A96" s="213"/>
      <c r="D96" s="214"/>
      <c r="F96" s="214"/>
      <c r="H96" s="214"/>
      <c r="K96" s="155"/>
    </row>
    <row r="97" spans="1:11" s="153" customFormat="1" ht="12">
      <c r="A97" s="213"/>
      <c r="D97" s="214"/>
      <c r="F97" s="214"/>
      <c r="H97" s="214"/>
      <c r="K97" s="155"/>
    </row>
    <row r="98" spans="1:11" s="153" customFormat="1" ht="12">
      <c r="A98" s="213"/>
      <c r="D98" s="214"/>
      <c r="F98" s="214"/>
      <c r="H98" s="214"/>
      <c r="K98" s="155"/>
    </row>
    <row r="99" spans="1:11" s="153" customFormat="1" ht="12">
      <c r="A99" s="213"/>
      <c r="D99" s="214"/>
      <c r="F99" s="214"/>
      <c r="H99" s="214"/>
      <c r="K99" s="155"/>
    </row>
    <row r="100" spans="1:11" s="153" customFormat="1" ht="12">
      <c r="A100" s="213"/>
      <c r="D100" s="214"/>
      <c r="F100" s="214"/>
      <c r="H100" s="214"/>
    </row>
    <row r="101" spans="1:11" s="153" customFormat="1" ht="12">
      <c r="A101" s="213"/>
      <c r="D101" s="214"/>
      <c r="F101" s="214"/>
      <c r="H101" s="214"/>
    </row>
    <row r="102" spans="1:11" s="153" customFormat="1" ht="12">
      <c r="A102" s="213"/>
      <c r="D102" s="214"/>
      <c r="F102" s="214"/>
      <c r="H102" s="214"/>
    </row>
    <row r="103" spans="1:11" s="153" customFormat="1" ht="12">
      <c r="A103" s="213"/>
      <c r="D103" s="214"/>
      <c r="F103" s="214"/>
      <c r="H103" s="214"/>
    </row>
    <row r="104" spans="1:11" s="153" customFormat="1" ht="12">
      <c r="A104" s="213"/>
      <c r="D104" s="214"/>
      <c r="F104" s="214"/>
      <c r="H104" s="214"/>
    </row>
    <row r="105" spans="1:11" s="153" customFormat="1" ht="12">
      <c r="A105" s="213"/>
      <c r="D105" s="214"/>
      <c r="F105" s="214"/>
      <c r="H105" s="214"/>
    </row>
    <row r="106" spans="1:11" s="153" customFormat="1" ht="12">
      <c r="A106" s="213"/>
      <c r="D106" s="214"/>
      <c r="F106" s="214"/>
      <c r="H106" s="214"/>
    </row>
    <row r="107" spans="1:11" s="153" customFormat="1" ht="12">
      <c r="A107" s="213"/>
      <c r="D107" s="214"/>
      <c r="F107" s="214"/>
      <c r="H107" s="214"/>
    </row>
    <row r="108" spans="1:11" s="153" customFormat="1" ht="12">
      <c r="A108" s="213"/>
      <c r="D108" s="214"/>
      <c r="F108" s="214"/>
      <c r="H108" s="214"/>
    </row>
    <row r="109" spans="1:11" s="153" customFormat="1" ht="12">
      <c r="A109" s="213"/>
      <c r="D109" s="214"/>
      <c r="F109" s="214"/>
      <c r="H109" s="214"/>
    </row>
    <row r="110" spans="1:11" s="153" customFormat="1" ht="12">
      <c r="A110" s="213"/>
      <c r="D110" s="214"/>
      <c r="F110" s="214"/>
      <c r="H110" s="214"/>
    </row>
    <row r="111" spans="1:11" s="153" customFormat="1" ht="12">
      <c r="A111" s="213"/>
      <c r="D111" s="214"/>
      <c r="F111" s="214"/>
      <c r="H111" s="214"/>
    </row>
    <row r="112" spans="1:11" s="153" customFormat="1" ht="12">
      <c r="A112" s="213"/>
      <c r="D112" s="214"/>
      <c r="F112" s="214"/>
      <c r="H112" s="214"/>
    </row>
    <row r="113" spans="1:10" s="153" customFormat="1" ht="12">
      <c r="A113" s="213"/>
      <c r="D113" s="214"/>
      <c r="F113" s="214"/>
      <c r="H113" s="214"/>
    </row>
    <row r="114" spans="1:10" s="153" customFormat="1" ht="12">
      <c r="A114" s="213"/>
      <c r="D114" s="214"/>
      <c r="F114" s="214"/>
      <c r="H114" s="214"/>
    </row>
    <row r="115" spans="1:10" s="153" customFormat="1" ht="12">
      <c r="A115" s="213"/>
      <c r="D115" s="214"/>
      <c r="F115" s="214"/>
      <c r="H115" s="214"/>
    </row>
    <row r="116" spans="1:10">
      <c r="A116" s="111"/>
      <c r="B116" s="152"/>
      <c r="C116" s="152"/>
      <c r="D116" s="215"/>
      <c r="E116" s="152"/>
      <c r="F116" s="215"/>
      <c r="G116" s="152"/>
      <c r="H116" s="215"/>
      <c r="J116" s="30"/>
    </row>
    <row r="117" spans="1:10">
      <c r="A117" s="111"/>
      <c r="B117" s="152"/>
      <c r="C117" s="152"/>
      <c r="D117" s="215"/>
      <c r="E117" s="152"/>
      <c r="F117" s="215"/>
      <c r="G117" s="152"/>
      <c r="H117" s="215"/>
      <c r="J117" s="30"/>
    </row>
    <row r="118" spans="1:10">
      <c r="A118" s="111"/>
      <c r="B118" s="152"/>
      <c r="C118" s="152"/>
      <c r="D118" s="215"/>
      <c r="E118" s="152"/>
      <c r="F118" s="215"/>
      <c r="G118" s="152"/>
      <c r="H118" s="215"/>
      <c r="J118" s="30"/>
    </row>
    <row r="119" spans="1:10">
      <c r="A119" s="111"/>
      <c r="B119" s="152"/>
      <c r="C119" s="152"/>
      <c r="D119" s="215"/>
      <c r="E119" s="152"/>
      <c r="F119" s="215"/>
      <c r="G119" s="152"/>
      <c r="H119" s="215"/>
      <c r="J119" s="30"/>
    </row>
    <row r="120" spans="1:10">
      <c r="A120" s="111"/>
      <c r="B120" s="152"/>
      <c r="C120" s="152"/>
      <c r="D120" s="215"/>
      <c r="E120" s="152"/>
      <c r="F120" s="215"/>
      <c r="G120" s="152"/>
      <c r="H120" s="215"/>
      <c r="J120" s="30"/>
    </row>
    <row r="121" spans="1:10">
      <c r="A121" s="111"/>
      <c r="B121" s="152"/>
      <c r="C121" s="152"/>
      <c r="D121" s="215"/>
      <c r="E121" s="152"/>
      <c r="F121" s="215"/>
      <c r="G121" s="152"/>
      <c r="H121" s="215"/>
      <c r="J121" s="30"/>
    </row>
    <row r="122" spans="1:10">
      <c r="A122" s="111"/>
      <c r="B122" s="152"/>
      <c r="C122" s="152"/>
      <c r="D122" s="215"/>
      <c r="E122" s="152"/>
      <c r="F122" s="215"/>
      <c r="G122" s="152"/>
      <c r="H122" s="215"/>
      <c r="J122" s="30"/>
    </row>
    <row r="123" spans="1:10">
      <c r="A123" s="111"/>
      <c r="B123" s="152"/>
      <c r="C123" s="152"/>
      <c r="D123" s="215"/>
      <c r="E123" s="152"/>
      <c r="F123" s="215"/>
      <c r="G123" s="152"/>
      <c r="H123" s="215"/>
      <c r="J123" s="30"/>
    </row>
    <row r="124" spans="1:10">
      <c r="A124" s="111"/>
      <c r="B124" s="152"/>
      <c r="C124" s="152"/>
      <c r="D124" s="215"/>
      <c r="E124" s="152"/>
      <c r="F124" s="215"/>
      <c r="G124" s="152"/>
      <c r="H124" s="215"/>
      <c r="J124" s="30"/>
    </row>
    <row r="125" spans="1:10">
      <c r="A125" s="111"/>
      <c r="B125" s="152"/>
      <c r="C125" s="152"/>
      <c r="D125" s="215"/>
      <c r="E125" s="152"/>
      <c r="F125" s="215"/>
      <c r="G125" s="152"/>
      <c r="H125" s="215"/>
      <c r="J125" s="30"/>
    </row>
    <row r="126" spans="1:10">
      <c r="A126" s="111"/>
      <c r="B126" s="152"/>
      <c r="C126" s="152"/>
      <c r="D126" s="215"/>
      <c r="E126" s="152"/>
      <c r="F126" s="215"/>
      <c r="G126" s="152"/>
      <c r="H126" s="215"/>
      <c r="J126" s="30"/>
    </row>
    <row r="127" spans="1:10">
      <c r="A127" s="111"/>
      <c r="B127" s="152"/>
      <c r="C127" s="152"/>
      <c r="D127" s="215"/>
      <c r="E127" s="152"/>
      <c r="F127" s="215"/>
      <c r="G127" s="152"/>
      <c r="H127" s="215"/>
      <c r="J127" s="30"/>
    </row>
    <row r="128" spans="1:10">
      <c r="A128" s="111"/>
      <c r="B128" s="152"/>
      <c r="C128" s="152"/>
      <c r="D128" s="215"/>
      <c r="E128" s="152"/>
      <c r="F128" s="215"/>
      <c r="G128" s="152"/>
      <c r="H128" s="215"/>
      <c r="J128" s="30"/>
    </row>
    <row r="129" spans="1:10">
      <c r="A129" s="111"/>
      <c r="B129" s="152"/>
      <c r="C129" s="152"/>
      <c r="D129" s="215"/>
      <c r="E129" s="152"/>
      <c r="F129" s="215"/>
      <c r="G129" s="152"/>
      <c r="H129" s="215"/>
      <c r="J129" s="30"/>
    </row>
    <row r="130" spans="1:10">
      <c r="A130" s="111"/>
      <c r="B130" s="152"/>
      <c r="C130" s="152"/>
      <c r="D130" s="215"/>
      <c r="E130" s="152"/>
      <c r="F130" s="215"/>
      <c r="G130" s="152"/>
      <c r="H130" s="215"/>
      <c r="J130" s="30"/>
    </row>
    <row r="131" spans="1:10">
      <c r="A131" s="111"/>
      <c r="B131" s="152"/>
      <c r="C131" s="152"/>
      <c r="D131" s="215"/>
      <c r="E131" s="152"/>
      <c r="F131" s="215"/>
      <c r="G131" s="152"/>
      <c r="H131" s="215"/>
      <c r="J131" s="30"/>
    </row>
    <row r="132" spans="1:10">
      <c r="A132" s="111"/>
      <c r="B132" s="152"/>
      <c r="C132" s="152"/>
      <c r="D132" s="215"/>
      <c r="E132" s="152"/>
      <c r="F132" s="215"/>
      <c r="G132" s="152"/>
      <c r="H132" s="215"/>
      <c r="J132" s="30"/>
    </row>
    <row r="133" spans="1:10">
      <c r="A133" s="111"/>
      <c r="B133" s="152"/>
      <c r="C133" s="152"/>
      <c r="D133" s="215"/>
      <c r="E133" s="152"/>
      <c r="F133" s="215"/>
      <c r="G133" s="152"/>
      <c r="H133" s="215"/>
      <c r="J133" s="30"/>
    </row>
    <row r="134" spans="1:10">
      <c r="A134" s="111"/>
      <c r="B134" s="152"/>
      <c r="C134" s="152"/>
      <c r="D134" s="215"/>
      <c r="E134" s="152"/>
      <c r="F134" s="215"/>
      <c r="G134" s="152"/>
      <c r="H134" s="215"/>
      <c r="J134" s="30"/>
    </row>
    <row r="135" spans="1:10">
      <c r="A135" s="111"/>
      <c r="B135" s="152"/>
      <c r="C135" s="152"/>
      <c r="D135" s="215"/>
      <c r="E135" s="152"/>
      <c r="F135" s="215"/>
      <c r="G135" s="152"/>
      <c r="H135" s="215"/>
      <c r="J135" s="30"/>
    </row>
    <row r="136" spans="1:10">
      <c r="A136" s="111"/>
      <c r="B136" s="152"/>
      <c r="C136" s="152"/>
      <c r="D136" s="215"/>
      <c r="E136" s="152"/>
      <c r="F136" s="215"/>
      <c r="G136" s="152"/>
      <c r="H136" s="215"/>
      <c r="J136" s="30"/>
    </row>
    <row r="137" spans="1:10">
      <c r="A137" s="111"/>
      <c r="B137" s="152"/>
      <c r="C137" s="152"/>
      <c r="D137" s="215"/>
      <c r="E137" s="152"/>
      <c r="F137" s="215"/>
      <c r="G137" s="152"/>
      <c r="H137" s="215"/>
      <c r="J137" s="30"/>
    </row>
    <row r="138" spans="1:10">
      <c r="A138" s="216"/>
      <c r="C138" s="30"/>
      <c r="E138" s="30"/>
      <c r="G138" s="30"/>
      <c r="J138" s="30"/>
    </row>
    <row r="139" spans="1:10">
      <c r="A139" s="216"/>
      <c r="C139" s="30"/>
      <c r="E139" s="30"/>
      <c r="G139" s="30"/>
      <c r="J139" s="30"/>
    </row>
    <row r="140" spans="1:10">
      <c r="A140" s="216"/>
      <c r="C140" s="30"/>
      <c r="E140" s="30"/>
      <c r="G140" s="30"/>
      <c r="J140" s="30"/>
    </row>
    <row r="141" spans="1:10">
      <c r="A141" s="216"/>
      <c r="C141" s="30"/>
      <c r="E141" s="30"/>
      <c r="G141" s="30"/>
      <c r="J141" s="30"/>
    </row>
    <row r="142" spans="1:10">
      <c r="A142" s="216"/>
      <c r="C142" s="30"/>
      <c r="E142" s="30"/>
      <c r="G142" s="30"/>
      <c r="J142" s="30"/>
    </row>
    <row r="143" spans="1:10">
      <c r="A143" s="216"/>
      <c r="C143" s="30"/>
      <c r="E143" s="30"/>
      <c r="G143" s="30"/>
      <c r="J143" s="30"/>
    </row>
    <row r="144" spans="1:10">
      <c r="A144" s="216"/>
      <c r="C144" s="30"/>
      <c r="E144" s="30"/>
      <c r="G144" s="30"/>
      <c r="J144" s="30"/>
    </row>
    <row r="145" spans="1:10">
      <c r="A145" s="216"/>
      <c r="C145" s="30"/>
      <c r="E145" s="30"/>
      <c r="G145" s="30"/>
      <c r="J145" s="30"/>
    </row>
  </sheetData>
  <mergeCells count="19">
    <mergeCell ref="A30:H30"/>
    <mergeCell ref="A1:H1"/>
    <mergeCell ref="A2:H2"/>
    <mergeCell ref="A3:H3"/>
    <mergeCell ref="A4:H4"/>
    <mergeCell ref="A5:H5"/>
    <mergeCell ref="A6:H6"/>
    <mergeCell ref="A7:H7"/>
    <mergeCell ref="A12:H12"/>
    <mergeCell ref="A18:H18"/>
    <mergeCell ref="A25:H25"/>
    <mergeCell ref="A27:H27"/>
    <mergeCell ref="A66:H66"/>
    <mergeCell ref="A33:H33"/>
    <mergeCell ref="A34:H34"/>
    <mergeCell ref="A46:H46"/>
    <mergeCell ref="A55:H55"/>
    <mergeCell ref="A62:H62"/>
    <mergeCell ref="A63:H63"/>
  </mergeCells>
  <printOptions horizontalCentered="1" verticalCentered="1"/>
  <pageMargins left="0" right="0" top="0" bottom="0" header="0" footer="0"/>
  <pageSetup paperSize="5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2022-10-10T20:24:56Z</cp:lastPrinted>
  <dcterms:created xsi:type="dcterms:W3CDTF">2000-04-30T13:23:02Z</dcterms:created>
  <dcterms:modified xsi:type="dcterms:W3CDTF">2022-11-13T00:43:56Z</dcterms:modified>
</cp:coreProperties>
</file>